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365" windowHeight="11400"/>
  </bookViews>
  <sheets>
    <sheet name="САДЫ" sheetId="2" r:id="rId1"/>
  </sheets>
  <calcPr calcId="162913"/>
</workbook>
</file>

<file path=xl/calcChain.xml><?xml version="1.0" encoding="utf-8"?>
<calcChain xmlns="http://schemas.openxmlformats.org/spreadsheetml/2006/main">
  <c r="CA10" i="2" l="1"/>
  <c r="BZ11" i="2"/>
  <c r="BZ12" i="2"/>
  <c r="CD12" i="2" s="1"/>
  <c r="BZ13" i="2"/>
  <c r="CD13" i="2" s="1"/>
  <c r="BZ14" i="2"/>
  <c r="CD14" i="2" s="1"/>
  <c r="BZ15" i="2"/>
  <c r="BZ16" i="2"/>
  <c r="CD16" i="2" s="1"/>
  <c r="BZ17" i="2"/>
  <c r="BZ18" i="2"/>
  <c r="CD18" i="2" s="1"/>
  <c r="BZ19" i="2"/>
  <c r="BZ10" i="2"/>
  <c r="BY11" i="2"/>
  <c r="BY12" i="2"/>
  <c r="CC12" i="2" s="1"/>
  <c r="BY13" i="2"/>
  <c r="CC13" i="2" s="1"/>
  <c r="BY14" i="2"/>
  <c r="CC14" i="2" s="1"/>
  <c r="BY15" i="2"/>
  <c r="BY16" i="2"/>
  <c r="CC16" i="2" s="1"/>
  <c r="BY17" i="2"/>
  <c r="CC17" i="2" s="1"/>
  <c r="BY18" i="2"/>
  <c r="CC18" i="2" s="1"/>
  <c r="BY19" i="2"/>
  <c r="BY10" i="2"/>
  <c r="BX11" i="2"/>
  <c r="BX12" i="2"/>
  <c r="BX13" i="2"/>
  <c r="BX14" i="2"/>
  <c r="CB14" i="2" s="1"/>
  <c r="BX15" i="2"/>
  <c r="BX16" i="2"/>
  <c r="CB16" i="2" s="1"/>
  <c r="BX17" i="2"/>
  <c r="BX18" i="2"/>
  <c r="BX19" i="2"/>
  <c r="BX10" i="2"/>
  <c r="BW11" i="2"/>
  <c r="CA11" i="2" s="1"/>
  <c r="BW12" i="2"/>
  <c r="CA12" i="2" s="1"/>
  <c r="BW13" i="2"/>
  <c r="CA13" i="2" s="1"/>
  <c r="BW14" i="2"/>
  <c r="CA14" i="2" s="1"/>
  <c r="BW15" i="2"/>
  <c r="CA15" i="2" s="1"/>
  <c r="BW16" i="2"/>
  <c r="CA16" i="2" s="1"/>
  <c r="BW17" i="2"/>
  <c r="CA17" i="2" s="1"/>
  <c r="BW18" i="2"/>
  <c r="CA18" i="2" s="1"/>
  <c r="BW19" i="2"/>
  <c r="CA19" i="2" s="1"/>
  <c r="BW10" i="2"/>
  <c r="CD19" i="2"/>
  <c r="CC19" i="2"/>
  <c r="CB19" i="2"/>
  <c r="CE19" i="2" s="1"/>
  <c r="CD17" i="2"/>
  <c r="CD15" i="2"/>
  <c r="CC15" i="2"/>
  <c r="CB15" i="2"/>
  <c r="CB13" i="2"/>
  <c r="CB12" i="2"/>
  <c r="CD11" i="2"/>
  <c r="CC11" i="2"/>
  <c r="CB11" i="2"/>
  <c r="BV20" i="2"/>
  <c r="BU20" i="2"/>
  <c r="BT20" i="2"/>
  <c r="BY20" i="2" l="1"/>
  <c r="CE15" i="2"/>
  <c r="BZ20" i="2"/>
  <c r="CE13" i="2"/>
  <c r="CE12" i="2"/>
  <c r="CE16" i="2"/>
  <c r="CE14" i="2"/>
  <c r="CE11" i="2"/>
  <c r="CB18" i="2"/>
  <c r="CE18" i="2" s="1"/>
  <c r="CB17" i="2"/>
  <c r="CE17" i="2" s="1"/>
  <c r="BX20" i="2"/>
  <c r="CB10" i="2"/>
  <c r="CC10" i="2"/>
  <c r="CD10" i="2"/>
  <c r="CE10" i="2" l="1"/>
  <c r="BS20" i="2"/>
  <c r="BR20" i="2"/>
  <c r="BQ20" i="2"/>
  <c r="BM20" i="2" l="1"/>
  <c r="BL20" i="2"/>
  <c r="BK20" i="2"/>
  <c r="BO20" i="2"/>
  <c r="BP20" i="2"/>
  <c r="BN20" i="2"/>
  <c r="BJ20" i="2"/>
  <c r="BI20" i="2"/>
  <c r="AP11" i="2"/>
  <c r="AT11" i="2" s="1"/>
  <c r="CG11" i="2" s="1"/>
  <c r="AP12" i="2"/>
  <c r="AT12" i="2" s="1"/>
  <c r="CG12" i="2" s="1"/>
  <c r="AP13" i="2"/>
  <c r="AT13" i="2" s="1"/>
  <c r="CG13" i="2" s="1"/>
  <c r="AP14" i="2"/>
  <c r="AT14" i="2" s="1"/>
  <c r="CG14" i="2" s="1"/>
  <c r="AP15" i="2"/>
  <c r="AT15" i="2" s="1"/>
  <c r="CG15" i="2" s="1"/>
  <c r="AP16" i="2"/>
  <c r="AT16" i="2" s="1"/>
  <c r="CG16" i="2" s="1"/>
  <c r="AP17" i="2"/>
  <c r="AT17" i="2" s="1"/>
  <c r="CG17" i="2" s="1"/>
  <c r="AP18" i="2"/>
  <c r="AT18" i="2" s="1"/>
  <c r="CG18" i="2" s="1"/>
  <c r="AP19" i="2"/>
  <c r="AT19" i="2" s="1"/>
  <c r="CG19" i="2" s="1"/>
  <c r="AP10" i="2"/>
  <c r="AT10" i="2" s="1"/>
  <c r="CG10" i="2" s="1"/>
  <c r="AS11" i="2"/>
  <c r="AS12" i="2"/>
  <c r="AS13" i="2"/>
  <c r="AS14" i="2"/>
  <c r="AS15" i="2"/>
  <c r="AS16" i="2"/>
  <c r="AS17" i="2"/>
  <c r="AS18" i="2"/>
  <c r="AS19" i="2"/>
  <c r="AS10" i="2"/>
  <c r="AR11" i="2"/>
  <c r="AR12" i="2"/>
  <c r="AR13" i="2"/>
  <c r="AR14" i="2"/>
  <c r="AR15" i="2"/>
  <c r="AR16" i="2"/>
  <c r="AR17" i="2"/>
  <c r="AR18" i="2"/>
  <c r="AR19" i="2"/>
  <c r="AR10" i="2"/>
  <c r="AQ11" i="2"/>
  <c r="AQ12" i="2"/>
  <c r="AQ13" i="2"/>
  <c r="AQ14" i="2"/>
  <c r="AQ15" i="2"/>
  <c r="AQ16" i="2"/>
  <c r="AQ17" i="2"/>
  <c r="AQ18" i="2"/>
  <c r="AQ19" i="2"/>
  <c r="AQ10" i="2"/>
  <c r="AQ20" i="2" l="1"/>
  <c r="AU18" i="2" l="1"/>
  <c r="F20" i="2"/>
  <c r="G20" i="2"/>
  <c r="S20" i="2"/>
  <c r="T20" i="2"/>
  <c r="R20" i="2"/>
  <c r="AV11" i="2"/>
  <c r="AV12" i="2"/>
  <c r="AV13" i="2"/>
  <c r="AV14" i="2"/>
  <c r="AV15" i="2"/>
  <c r="AV16" i="2"/>
  <c r="AV17" i="2"/>
  <c r="AV18" i="2"/>
  <c r="AV19" i="2"/>
  <c r="AU11" i="2"/>
  <c r="AU12" i="2"/>
  <c r="AU13" i="2"/>
  <c r="AU14" i="2"/>
  <c r="AU15" i="2"/>
  <c r="AU16" i="2"/>
  <c r="AU17" i="2"/>
  <c r="AU19" i="2"/>
  <c r="M20" i="2" l="1"/>
  <c r="N20" i="2"/>
  <c r="L20" i="2"/>
  <c r="K20" i="2" l="1"/>
  <c r="J20" i="2"/>
  <c r="I20" i="2"/>
  <c r="AW11" i="2" l="1"/>
  <c r="AX11" i="2" s="1"/>
  <c r="AW12" i="2"/>
  <c r="AX12" i="2" s="1"/>
  <c r="AW13" i="2"/>
  <c r="AX13" i="2" s="1"/>
  <c r="AW14" i="2"/>
  <c r="AX14" i="2" s="1"/>
  <c r="AW15" i="2"/>
  <c r="AX15" i="2" s="1"/>
  <c r="AW16" i="2"/>
  <c r="AX16" i="2" s="1"/>
  <c r="AW17" i="2"/>
  <c r="AX17" i="2" s="1"/>
  <c r="AW18" i="2"/>
  <c r="AX18" i="2" s="1"/>
  <c r="AW19" i="2"/>
  <c r="AX19" i="2" s="1"/>
  <c r="AV10" i="2"/>
  <c r="AU10" i="2"/>
  <c r="BE20" i="2"/>
  <c r="BF20" i="2"/>
  <c r="BG20" i="2"/>
  <c r="AZ20" i="2"/>
  <c r="BA20" i="2"/>
  <c r="BB20" i="2"/>
  <c r="BC20" i="2"/>
  <c r="BD20" i="2"/>
  <c r="AY20" i="2"/>
  <c r="BW20" i="2" s="1"/>
  <c r="D20" i="2"/>
  <c r="E20" i="2"/>
  <c r="H20" i="2"/>
  <c r="O20" i="2"/>
  <c r="P20" i="2"/>
  <c r="Q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C20" i="2"/>
  <c r="CF16" i="2" l="1"/>
  <c r="CF12" i="2"/>
  <c r="AP20" i="2"/>
  <c r="CF18" i="2"/>
  <c r="CF14" i="2"/>
  <c r="CF17" i="2"/>
  <c r="CF13" i="2"/>
  <c r="CF19" i="2"/>
  <c r="CF15" i="2"/>
  <c r="CF11" i="2"/>
  <c r="AS20" i="2"/>
  <c r="AR20" i="2"/>
  <c r="AW10" i="2"/>
  <c r="B20" i="2" l="1"/>
  <c r="AT20" i="2" s="1"/>
  <c r="AX10" i="2"/>
  <c r="CF10" i="2" l="1"/>
</calcChain>
</file>

<file path=xl/comments1.xml><?xml version="1.0" encoding="utf-8"?>
<comments xmlns="http://schemas.openxmlformats.org/spreadsheetml/2006/main">
  <authors>
    <author>Автор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Сумма "учителей всего" и "педагогических работников"</t>
        </r>
      </text>
    </comment>
  </commentList>
</comments>
</file>

<file path=xl/sharedStrings.xml><?xml version="1.0" encoding="utf-8"?>
<sst xmlns="http://schemas.openxmlformats.org/spreadsheetml/2006/main" count="176" uniqueCount="69">
  <si>
    <t>Количество призовых мест</t>
  </si>
  <si>
    <t>Кол-во победителей</t>
  </si>
  <si>
    <t>Кол-во призеров</t>
  </si>
  <si>
    <t>Общее количество педагогов в ОО</t>
  </si>
  <si>
    <t xml:space="preserve">Примечание: Рейтинг участия общеобразовательных организаций Советского района в конкурсах профессионального мастерства определяется следующим образом: </t>
  </si>
  <si>
    <t xml:space="preserve">1. Ежеквартально до 25 числа последнего месяца квартала в таблицу вносятся данные об участии педагогов муниципальных общеобразовательных организаций Советского района. </t>
  </si>
  <si>
    <t>3. Рейтинг определяется в соответствии с набранными баллами, фиксируется в диаграмме.</t>
  </si>
  <si>
    <t>Общее количество победителей</t>
  </si>
  <si>
    <t xml:space="preserve">Баллы </t>
  </si>
  <si>
    <t>участники (1 балл)</t>
  </si>
  <si>
    <t>победители (3 балла)</t>
  </si>
  <si>
    <t>призеры (2 балла)</t>
  </si>
  <si>
    <t>Общее кол-во набранных баллов</t>
  </si>
  <si>
    <t>Всего</t>
  </si>
  <si>
    <t>Доля педагогов, участвующих в конкурсах от общего кол-ва в %</t>
  </si>
  <si>
    <t xml:space="preserve">Директор МКУ Центр МТиМО </t>
  </si>
  <si>
    <t>УТВЕРЖДЕНО:</t>
  </si>
  <si>
    <t xml:space="preserve">Г.Е. Тропина </t>
  </si>
  <si>
    <t>Кол-во призовых мест</t>
  </si>
  <si>
    <t>Общее кол-во призеров</t>
  </si>
  <si>
    <t>Кол-во уч-в</t>
  </si>
  <si>
    <t>Муниципальный конкурс «Инклюзивное образование: теория, практика, перспективы развития»</t>
  </si>
  <si>
    <t>Муниципальный этап всероссийских конкурсов профессионального мастерства в сфере образования «Педагог года» в Советском районе</t>
  </si>
  <si>
    <t>Региональный конкурс педагогических работников Ханты-Мансийского автономного округа-Югры «Портфолио молодого педагога»</t>
  </si>
  <si>
    <t>МАДОУ "Детский сад "Аленка" г. Советский"</t>
  </si>
  <si>
    <t>МАДОУ "Детский сад "Родничок" г. Советский"</t>
  </si>
  <si>
    <t>МАДОУ "Детский сад "Малышок" г. Советский"</t>
  </si>
  <si>
    <t>МАДОУ "Детский сад "Ромашка" г. Советский"</t>
  </si>
  <si>
    <t>МАДОУ "Детский сад "Тополек" г. Советский"</t>
  </si>
  <si>
    <t>МАДОУ "Детский сад "Радуга" г. Советский"</t>
  </si>
  <si>
    <t>МАДОУ "Детский сад "Дюймовочка" г. Советский"</t>
  </si>
  <si>
    <t>МАДОУ "Детский сад "Росинка"п. Пионерский"</t>
  </si>
  <si>
    <t>МАДОУ "Детский сад "Улыбка" п. Малиновский"</t>
  </si>
  <si>
    <t>МАДОУ "Детский сад "Чебурашка" п. Алябьевский"</t>
  </si>
  <si>
    <t>Муниципальный конкурс «Лучшие педагогические практики по формированию функциональной грамотности обучающихся и воспитанников»</t>
  </si>
  <si>
    <t>Муниципальный конкурс методических разработок по развитию шахматного образования в Советском районе</t>
  </si>
  <si>
    <t>Муниципальный конкурс «Открытое занятие» среди воспитателей дошкольных образовательных организаций Советского района</t>
  </si>
  <si>
    <t>Муниципальный конкурс «Есть идея!»  дошкольных образовательных организаций Советского района</t>
  </si>
  <si>
    <t xml:space="preserve">Муниципальный конкурс профессионального мастерства 
 «Моя педагогическая копилка» среди педагогических работников дошкольных образовательных организаций Советского района
</t>
  </si>
  <si>
    <t>Муниципальный конкурс «Парад утренней гимнастики» среди инструкторов по физической культуре муниципальных дошкольных образовательных организаций Советского района</t>
  </si>
  <si>
    <t>Муниципальный конкурс видеороликов «Вместе с наставником»</t>
  </si>
  <si>
    <t xml:space="preserve">Муниципальный конкурс на лучшее коррекционно-развивающее видеозанятие среди учителей-логопедов и учителей-дефектологов дошкольных образовательных учреждений Советского района
«ЛОГОМАСТЕР»
</t>
  </si>
  <si>
    <t>МАДОУ</t>
  </si>
  <si>
    <t>Муниципальный конкурс "Лучшие практики по организации образовательной деятельности в дистанционном формате" в 2022 году</t>
  </si>
  <si>
    <t>Муниципальный конкурс "Лучшие практики по оргпниазции обрразовательной деятельности в дистанционном формате"в 2022</t>
  </si>
  <si>
    <t>Муниципальный конкурс методических разработок "К вершинам мастерства"</t>
  </si>
  <si>
    <t>Региональный конкурс модели наставничества</t>
  </si>
  <si>
    <t>Региональный конкурс по формированию основ финансовой грамотности</t>
  </si>
  <si>
    <t>Реиональный этап XVIII Всероссийкого конкурса "За нравтсвенный подвиг учителя"</t>
  </si>
  <si>
    <t>Региональный этап X Всероссийского конкурса «Воспитатели России»</t>
  </si>
  <si>
    <t>Региональный конкурс программ и проектов организаций, занимающихся профилактикой правонарушений среди несовершеннолетних и молодежи и защитой их прав в 2022 году</t>
  </si>
  <si>
    <t>Конкурсы муниципального уровня</t>
  </si>
  <si>
    <t>Конкурсы регионального уровня</t>
  </si>
  <si>
    <t>участники (4 балла)</t>
  </si>
  <si>
    <t>призеры (5 баллов)</t>
  </si>
  <si>
    <t>2. По результатам участия педагогов в конкурсах профессионального мастерства муниципального уровня образовательным организациям ставятся баллы: 1 балл за участие, 2 балла за 2 и 3 места, 3 балла за 1 место.</t>
  </si>
  <si>
    <t>2. По результатам участия педагогов в конкурсах профессионального мастерства регионального уровня образовательным организациям ставятся баллы: 4 балла за участие, 5 баллов за 2 и 3 места, 6 баллов за 1 место.</t>
  </si>
  <si>
    <t>Общее кол-во участников</t>
  </si>
  <si>
    <t>Региональный этап конкурса "Педагог года - 2022"</t>
  </si>
  <si>
    <t>Всего участников конкурсов</t>
  </si>
  <si>
    <t>Рейтинг  участия педагогов муниципальных образовательных организаций Советского района в муниципальных, региональных, всероссийских конкурсах профессионального мастерства в 2022-2023 учебном году</t>
  </si>
  <si>
    <t>победители (6 баллов</t>
  </si>
  <si>
    <t>Сумма балов за участие  в конкурсах муниципального и регионального уровней</t>
  </si>
  <si>
    <t>Региональный конкурс на звание лучшего педагога в 2023 году (воспитатель)</t>
  </si>
  <si>
    <t>ОО</t>
  </si>
  <si>
    <t>Доля участия, %</t>
  </si>
  <si>
    <t>Баллы</t>
  </si>
  <si>
    <t>Общее количество педагогов  в ОО</t>
  </si>
  <si>
    <t>Всего участников конкурсах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</si>
</sst>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" fontId="5" fillId="4" borderId="3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" fontId="7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0" fontId="4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Рейтинг</a:t>
            </a:r>
            <a:r>
              <a:rPr lang="ru-RU" sz="24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результативности участия педагогов муниципальных дошкольных образовательных организаций Советского района в конкурсах профессионального мастерства в 2022-2023 учебном году</a:t>
            </a:r>
            <a:endPara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3278945716975213"/>
          <c:y val="2.9401301140674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САДЫ!$A$28:$A$37</c:f>
              <c:strCache>
                <c:ptCount val="10"/>
                <c:pt idx="0">
                  <c:v>МАДОУ "Детский сад "Аленка" г. Советский"</c:v>
                </c:pt>
                <c:pt idx="1">
                  <c:v>МАДОУ "Детский сад "Родничок" г. Советский"</c:v>
                </c:pt>
                <c:pt idx="2">
                  <c:v>МАДОУ "Детский сад "Малышок" г. Советский"</c:v>
                </c:pt>
                <c:pt idx="3">
                  <c:v>МАДОУ "Детский сад "Ромашка" г. Советский"</c:v>
                </c:pt>
                <c:pt idx="4">
                  <c:v>МАДОУ "Детский сад "Тополек" г. Советский"</c:v>
                </c:pt>
                <c:pt idx="5">
                  <c:v>МАДОУ "Детский сад "Радуга" г. Советский"</c:v>
                </c:pt>
                <c:pt idx="6">
                  <c:v>МАДОУ "Детский сад "Дюймовочка" г. Советский"</c:v>
                </c:pt>
                <c:pt idx="7">
                  <c:v>МАДОУ "Детский сад "Росинка"п. Пионерский"</c:v>
                </c:pt>
                <c:pt idx="8">
                  <c:v>МАДОУ "Детский сад "Улыбка" п. Малиновский"</c:v>
                </c:pt>
                <c:pt idx="9">
                  <c:v>МАДОУ "Детский сад "Чебурашка" п. Алябьевский"</c:v>
                </c:pt>
              </c:strCache>
            </c:strRef>
          </c:cat>
          <c:val>
            <c:numRef>
              <c:f>САДЫ!$B$28:$B$37</c:f>
              <c:numCache>
                <c:formatCode>General</c:formatCode>
                <c:ptCount val="10"/>
                <c:pt idx="0">
                  <c:v>43</c:v>
                </c:pt>
                <c:pt idx="1">
                  <c:v>33</c:v>
                </c:pt>
                <c:pt idx="2">
                  <c:v>22</c:v>
                </c:pt>
                <c:pt idx="3">
                  <c:v>99</c:v>
                </c:pt>
                <c:pt idx="4">
                  <c:v>21</c:v>
                </c:pt>
                <c:pt idx="5">
                  <c:v>22</c:v>
                </c:pt>
                <c:pt idx="6">
                  <c:v>26</c:v>
                </c:pt>
                <c:pt idx="7">
                  <c:v>41</c:v>
                </c:pt>
                <c:pt idx="8">
                  <c:v>50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B-44CC-87AD-F81DACA7D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40544"/>
        <c:axId val="55383104"/>
      </c:barChart>
      <c:catAx>
        <c:axId val="5534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83104"/>
        <c:crosses val="autoZero"/>
        <c:auto val="1"/>
        <c:lblAlgn val="ctr"/>
        <c:lblOffset val="100"/>
        <c:noMultiLvlLbl val="0"/>
      </c:catAx>
      <c:valAx>
        <c:axId val="5538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4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Рейтинг участия педагогов дошкольных образовательных организаций Советского района в конкурсах профессионального мастерства в</a:t>
            </a:r>
            <a:r>
              <a:rPr lang="ru-RU" sz="24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2022-2023 учебном году, %</a:t>
            </a:r>
            <a:endPara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6446356099760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САДЫ!$T$27</c:f>
              <c:strCache>
                <c:ptCount val="1"/>
                <c:pt idx="0">
                  <c:v>Доля участия,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САДЫ!$S$28:$S$37</c:f>
              <c:strCache>
                <c:ptCount val="10"/>
                <c:pt idx="0">
                  <c:v>МАДОУ "Детский сад "Аленка" г. Советский"</c:v>
                </c:pt>
                <c:pt idx="1">
                  <c:v>МАДОУ "Детский сад "Родничок" г. Советский"</c:v>
                </c:pt>
                <c:pt idx="2">
                  <c:v>МАДОУ "Детский сад "Малышок" г. Советский"</c:v>
                </c:pt>
                <c:pt idx="3">
                  <c:v>МАДОУ "Детский сад "Ромашка" г. Советский"</c:v>
                </c:pt>
                <c:pt idx="4">
                  <c:v>МАДОУ "Детский сад "Тополек" г. Советский"</c:v>
                </c:pt>
                <c:pt idx="5">
                  <c:v>МАДОУ "Детский сад "Радуга" г. Советский"</c:v>
                </c:pt>
                <c:pt idx="6">
                  <c:v>МАДОУ "Детский сад "Дюймовочка" г. Советский"</c:v>
                </c:pt>
                <c:pt idx="7">
                  <c:v>МАДОУ "Детский сад "Росинка"п. Пионерский"</c:v>
                </c:pt>
                <c:pt idx="8">
                  <c:v>МАДОУ "Детский сад "Улыбка" п. Малиновский"</c:v>
                </c:pt>
                <c:pt idx="9">
                  <c:v>МАДОУ "Детский сад "Чебурашка" п. Алябьевский"</c:v>
                </c:pt>
              </c:strCache>
            </c:strRef>
          </c:cat>
          <c:val>
            <c:numRef>
              <c:f>САДЫ!$T$28:$T$37</c:f>
              <c:numCache>
                <c:formatCode>0</c:formatCode>
                <c:ptCount val="10"/>
                <c:pt idx="0">
                  <c:v>63.157894736842103</c:v>
                </c:pt>
                <c:pt idx="1">
                  <c:v>46.428571428571431</c:v>
                </c:pt>
                <c:pt idx="2">
                  <c:v>40.74074074074074</c:v>
                </c:pt>
                <c:pt idx="3">
                  <c:v>53.191489361702125</c:v>
                </c:pt>
                <c:pt idx="4">
                  <c:v>50</c:v>
                </c:pt>
                <c:pt idx="5">
                  <c:v>20.689655172413794</c:v>
                </c:pt>
                <c:pt idx="6">
                  <c:v>32.692307692307693</c:v>
                </c:pt>
                <c:pt idx="7">
                  <c:v>78.94736842105263</c:v>
                </c:pt>
                <c:pt idx="8">
                  <c:v>62.5</c:v>
                </c:pt>
                <c:pt idx="9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7-43AE-A464-37E34F27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858016"/>
        <c:axId val="80858848"/>
      </c:barChart>
      <c:catAx>
        <c:axId val="8085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858848"/>
        <c:crosses val="autoZero"/>
        <c:auto val="1"/>
        <c:lblAlgn val="ctr"/>
        <c:lblOffset val="100"/>
        <c:noMultiLvlLbl val="0"/>
      </c:catAx>
      <c:valAx>
        <c:axId val="8085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85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</xdr:colOff>
      <xdr:row>27</xdr:row>
      <xdr:rowOff>19050</xdr:rowOff>
    </xdr:from>
    <xdr:to>
      <xdr:col>17</xdr:col>
      <xdr:colOff>457200</xdr:colOff>
      <xdr:row>37</xdr:row>
      <xdr:rowOff>15875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15875</xdr:colOff>
      <xdr:row>27</xdr:row>
      <xdr:rowOff>0</xdr:rowOff>
    </xdr:from>
    <xdr:to>
      <xdr:col>38</xdr:col>
      <xdr:colOff>571500</xdr:colOff>
      <xdr:row>36</xdr:row>
      <xdr:rowOff>746125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691"/>
  <sheetViews>
    <sheetView tabSelected="1" zoomScale="60" zoomScaleNormal="60" workbookViewId="0">
      <pane xSplit="1" topLeftCell="B1" activePane="topRight" state="frozen"/>
      <selection activeCell="A4" sqref="A4"/>
      <selection pane="topRight" activeCell="BJ3" sqref="BJ3:BM3"/>
    </sheetView>
  </sheetViews>
  <sheetFormatPr defaultRowHeight="15.75" x14ac:dyDescent="0.25"/>
  <cols>
    <col min="1" max="1" width="19.140625" style="2" customWidth="1"/>
    <col min="2" max="2" width="12" style="2" customWidth="1"/>
    <col min="3" max="3" width="10.5703125" style="2" customWidth="1"/>
    <col min="4" max="4" width="10.85546875" style="2" customWidth="1"/>
    <col min="5" max="5" width="10.5703125" style="2" customWidth="1"/>
    <col min="6" max="6" width="10.28515625" style="2" customWidth="1"/>
    <col min="7" max="7" width="11.140625" style="2" customWidth="1"/>
    <col min="8" max="8" width="11" style="2" customWidth="1"/>
    <col min="9" max="9" width="8.5703125" style="2" customWidth="1"/>
    <col min="10" max="10" width="9.42578125" style="2" customWidth="1"/>
    <col min="11" max="11" width="8.5703125" style="2" customWidth="1"/>
    <col min="12" max="12" width="8.42578125" style="2" customWidth="1"/>
    <col min="13" max="13" width="9.28515625" style="2" customWidth="1"/>
    <col min="14" max="14" width="8.5703125" style="2" customWidth="1"/>
    <col min="15" max="15" width="8.85546875" style="2" customWidth="1"/>
    <col min="16" max="16" width="10.140625" style="2" customWidth="1"/>
    <col min="17" max="17" width="9.140625" style="2" customWidth="1"/>
    <col min="18" max="18" width="10.5703125" style="2" customWidth="1"/>
    <col min="19" max="19" width="23.85546875" style="2" customWidth="1"/>
    <col min="20" max="20" width="16" style="2" customWidth="1"/>
    <col min="21" max="38" width="9.140625" style="2" customWidth="1"/>
    <col min="39" max="40" width="9.140625" style="2"/>
    <col min="41" max="41" width="9.140625" style="41"/>
    <col min="42" max="42" width="7.7109375" style="2" customWidth="1"/>
    <col min="43" max="43" width="8.5703125" style="2" customWidth="1"/>
    <col min="44" max="44" width="8.28515625" style="2" customWidth="1"/>
    <col min="45" max="45" width="7.140625" style="2" customWidth="1"/>
    <col min="46" max="46" width="8.85546875" style="2" customWidth="1"/>
    <col min="47" max="47" width="7.42578125" style="2" customWidth="1"/>
    <col min="48" max="48" width="6.85546875" style="2" customWidth="1"/>
    <col min="49" max="50" width="6.140625" style="2" customWidth="1"/>
    <col min="51" max="80" width="9.140625" style="2"/>
    <col min="81" max="81" width="10.140625" style="2" customWidth="1"/>
    <col min="82" max="16384" width="9.140625" style="2"/>
  </cols>
  <sheetData>
    <row r="1" spans="1:85" ht="27.75" x14ac:dyDescent="0.4">
      <c r="L1" s="1"/>
      <c r="M1" s="1"/>
      <c r="AO1" s="4"/>
      <c r="AR1" s="69"/>
      <c r="AS1" s="69"/>
      <c r="AT1" s="69"/>
      <c r="AU1" s="69"/>
      <c r="AV1" s="69"/>
      <c r="AW1" s="69"/>
      <c r="AX1" s="69"/>
      <c r="BM1" s="59"/>
      <c r="BN1" s="59"/>
      <c r="BO1" s="59"/>
      <c r="BP1" s="58" t="s">
        <v>16</v>
      </c>
      <c r="BQ1" s="69"/>
      <c r="BR1" s="69"/>
      <c r="BS1" s="69"/>
    </row>
    <row r="2" spans="1:85" ht="27.75" x14ac:dyDescent="0.4">
      <c r="L2" s="1"/>
      <c r="M2" s="1"/>
      <c r="AO2" s="4"/>
      <c r="AR2" s="69"/>
      <c r="AS2" s="69"/>
      <c r="AT2" s="69"/>
      <c r="AU2" s="69"/>
      <c r="AV2" s="69"/>
      <c r="AW2" s="69"/>
      <c r="AX2" s="69"/>
      <c r="BM2" s="59"/>
      <c r="BN2" s="59"/>
      <c r="BO2" s="59"/>
      <c r="BP2" s="58" t="s">
        <v>15</v>
      </c>
    </row>
    <row r="3" spans="1:85" ht="27.75" x14ac:dyDescent="0.4">
      <c r="L3" s="1"/>
      <c r="M3" s="1"/>
      <c r="AO3" s="4"/>
      <c r="AR3" s="69"/>
      <c r="AS3" s="69"/>
      <c r="AT3" s="69"/>
      <c r="AU3" s="69"/>
      <c r="AV3" s="69"/>
      <c r="AW3" s="69"/>
      <c r="AX3" s="69"/>
      <c r="BJ3" s="88"/>
      <c r="BK3" s="88"/>
      <c r="BL3" s="88"/>
      <c r="BM3" s="88"/>
      <c r="BN3" s="59"/>
      <c r="BO3" s="59"/>
      <c r="BP3" s="58" t="s">
        <v>17</v>
      </c>
    </row>
    <row r="4" spans="1:85" ht="30" customHeight="1" x14ac:dyDescent="0.25">
      <c r="A4" s="82" t="s">
        <v>60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</row>
    <row r="5" spans="1:85" ht="19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AN5" s="4"/>
      <c r="AO5" s="4"/>
    </row>
    <row r="6" spans="1:85" ht="33" customHeight="1" x14ac:dyDescent="0.35">
      <c r="A6" s="84" t="s">
        <v>42</v>
      </c>
      <c r="B6" s="84" t="s">
        <v>3</v>
      </c>
      <c r="C6" s="91"/>
      <c r="D6" s="92"/>
      <c r="E6" s="93"/>
      <c r="F6" s="87" t="s">
        <v>51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74" t="s">
        <v>68</v>
      </c>
      <c r="AQ6" s="74" t="s">
        <v>57</v>
      </c>
      <c r="AR6" s="74" t="s">
        <v>7</v>
      </c>
      <c r="AS6" s="74" t="s">
        <v>19</v>
      </c>
      <c r="AT6" s="73" t="s">
        <v>14</v>
      </c>
      <c r="AU6" s="74" t="s">
        <v>8</v>
      </c>
      <c r="AV6" s="74"/>
      <c r="AW6" s="74"/>
      <c r="AX6" s="74"/>
      <c r="AY6" s="89" t="s">
        <v>52</v>
      </c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74" t="s">
        <v>59</v>
      </c>
      <c r="BX6" s="74" t="s">
        <v>57</v>
      </c>
      <c r="BY6" s="74" t="s">
        <v>7</v>
      </c>
      <c r="BZ6" s="74" t="s">
        <v>19</v>
      </c>
      <c r="CA6" s="73" t="s">
        <v>14</v>
      </c>
      <c r="CB6" s="74" t="s">
        <v>8</v>
      </c>
      <c r="CC6" s="74"/>
      <c r="CD6" s="74"/>
      <c r="CE6" s="74"/>
      <c r="CF6" s="79" t="s">
        <v>62</v>
      </c>
      <c r="CG6" s="73" t="s">
        <v>14</v>
      </c>
    </row>
    <row r="7" spans="1:85" ht="202.5" customHeight="1" x14ac:dyDescent="0.25">
      <c r="A7" s="85"/>
      <c r="B7" s="85"/>
      <c r="C7" s="70" t="s">
        <v>43</v>
      </c>
      <c r="D7" s="71"/>
      <c r="E7" s="72"/>
      <c r="F7" s="62" t="s">
        <v>34</v>
      </c>
      <c r="G7" s="63"/>
      <c r="H7" s="64"/>
      <c r="I7" s="62" t="s">
        <v>21</v>
      </c>
      <c r="J7" s="63"/>
      <c r="K7" s="64"/>
      <c r="L7" s="66" t="s">
        <v>35</v>
      </c>
      <c r="M7" s="66"/>
      <c r="N7" s="66"/>
      <c r="O7" s="66" t="s">
        <v>36</v>
      </c>
      <c r="P7" s="66"/>
      <c r="Q7" s="66"/>
      <c r="R7" s="66" t="s">
        <v>37</v>
      </c>
      <c r="S7" s="66"/>
      <c r="T7" s="66"/>
      <c r="U7" s="66" t="s">
        <v>38</v>
      </c>
      <c r="V7" s="66"/>
      <c r="W7" s="67"/>
      <c r="X7" s="67" t="s">
        <v>22</v>
      </c>
      <c r="Y7" s="68"/>
      <c r="Z7" s="65"/>
      <c r="AA7" s="67" t="s">
        <v>44</v>
      </c>
      <c r="AB7" s="68"/>
      <c r="AC7" s="65"/>
      <c r="AD7" s="67" t="s">
        <v>45</v>
      </c>
      <c r="AE7" s="68"/>
      <c r="AF7" s="65"/>
      <c r="AG7" s="67" t="s">
        <v>39</v>
      </c>
      <c r="AH7" s="68"/>
      <c r="AI7" s="65"/>
      <c r="AJ7" s="67" t="s">
        <v>41</v>
      </c>
      <c r="AK7" s="68"/>
      <c r="AL7" s="65"/>
      <c r="AM7" s="67" t="s">
        <v>40</v>
      </c>
      <c r="AN7" s="83"/>
      <c r="AO7" s="83"/>
      <c r="AP7" s="74"/>
      <c r="AQ7" s="74"/>
      <c r="AR7" s="74"/>
      <c r="AS7" s="74"/>
      <c r="AT7" s="73"/>
      <c r="AU7" s="74" t="s">
        <v>9</v>
      </c>
      <c r="AV7" s="74" t="s">
        <v>10</v>
      </c>
      <c r="AW7" s="74" t="s">
        <v>11</v>
      </c>
      <c r="AX7" s="74" t="s">
        <v>12</v>
      </c>
      <c r="AY7" s="68" t="s">
        <v>46</v>
      </c>
      <c r="AZ7" s="68"/>
      <c r="BA7" s="65"/>
      <c r="BB7" s="66" t="s">
        <v>23</v>
      </c>
      <c r="BC7" s="66"/>
      <c r="BD7" s="67"/>
      <c r="BE7" s="67" t="s">
        <v>47</v>
      </c>
      <c r="BF7" s="68"/>
      <c r="BG7" s="65"/>
      <c r="BH7" s="67" t="s">
        <v>48</v>
      </c>
      <c r="BI7" s="68"/>
      <c r="BJ7" s="65"/>
      <c r="BK7" s="67" t="s">
        <v>58</v>
      </c>
      <c r="BL7" s="68"/>
      <c r="BM7" s="65"/>
      <c r="BN7" s="67" t="s">
        <v>49</v>
      </c>
      <c r="BO7" s="68"/>
      <c r="BP7" s="68"/>
      <c r="BQ7" s="67" t="s">
        <v>50</v>
      </c>
      <c r="BR7" s="68"/>
      <c r="BS7" s="68"/>
      <c r="BT7" s="67" t="s">
        <v>63</v>
      </c>
      <c r="BU7" s="68"/>
      <c r="BV7" s="68"/>
      <c r="BW7" s="74"/>
      <c r="BX7" s="74"/>
      <c r="BY7" s="74"/>
      <c r="BZ7" s="74"/>
      <c r="CA7" s="73"/>
      <c r="CB7" s="74" t="s">
        <v>53</v>
      </c>
      <c r="CC7" s="74" t="s">
        <v>61</v>
      </c>
      <c r="CD7" s="74" t="s">
        <v>54</v>
      </c>
      <c r="CE7" s="74" t="s">
        <v>12</v>
      </c>
      <c r="CF7" s="79"/>
      <c r="CG7" s="73"/>
    </row>
    <row r="8" spans="1:85" ht="32.25" customHeight="1" x14ac:dyDescent="0.25">
      <c r="A8" s="85"/>
      <c r="B8" s="85"/>
      <c r="C8" s="75" t="s">
        <v>20</v>
      </c>
      <c r="D8" s="73" t="s">
        <v>18</v>
      </c>
      <c r="E8" s="73"/>
      <c r="F8" s="75" t="s">
        <v>20</v>
      </c>
      <c r="G8" s="73" t="s">
        <v>18</v>
      </c>
      <c r="H8" s="73"/>
      <c r="I8" s="75" t="s">
        <v>20</v>
      </c>
      <c r="J8" s="77" t="s">
        <v>18</v>
      </c>
      <c r="K8" s="78"/>
      <c r="L8" s="75" t="s">
        <v>20</v>
      </c>
      <c r="M8" s="73" t="s">
        <v>0</v>
      </c>
      <c r="N8" s="73"/>
      <c r="O8" s="75" t="s">
        <v>20</v>
      </c>
      <c r="P8" s="77" t="s">
        <v>18</v>
      </c>
      <c r="Q8" s="78"/>
      <c r="R8" s="75" t="s">
        <v>20</v>
      </c>
      <c r="S8" s="73" t="s">
        <v>18</v>
      </c>
      <c r="T8" s="73"/>
      <c r="U8" s="75" t="s">
        <v>20</v>
      </c>
      <c r="V8" s="73" t="s">
        <v>18</v>
      </c>
      <c r="W8" s="77"/>
      <c r="X8" s="75" t="s">
        <v>20</v>
      </c>
      <c r="Y8" s="73" t="s">
        <v>18</v>
      </c>
      <c r="Z8" s="77"/>
      <c r="AA8" s="75" t="s">
        <v>20</v>
      </c>
      <c r="AB8" s="73" t="s">
        <v>18</v>
      </c>
      <c r="AC8" s="77"/>
      <c r="AD8" s="75" t="s">
        <v>20</v>
      </c>
      <c r="AE8" s="73" t="s">
        <v>18</v>
      </c>
      <c r="AF8" s="77"/>
      <c r="AG8" s="75" t="s">
        <v>20</v>
      </c>
      <c r="AH8" s="73" t="s">
        <v>18</v>
      </c>
      <c r="AI8" s="77"/>
      <c r="AJ8" s="75" t="s">
        <v>20</v>
      </c>
      <c r="AK8" s="73" t="s">
        <v>18</v>
      </c>
      <c r="AL8" s="77"/>
      <c r="AM8" s="75" t="s">
        <v>20</v>
      </c>
      <c r="AN8" s="60" t="s">
        <v>18</v>
      </c>
      <c r="AO8" s="61"/>
      <c r="AP8" s="74"/>
      <c r="AQ8" s="74"/>
      <c r="AR8" s="74"/>
      <c r="AS8" s="74"/>
      <c r="AT8" s="73"/>
      <c r="AU8" s="74"/>
      <c r="AV8" s="74"/>
      <c r="AW8" s="74"/>
      <c r="AX8" s="74"/>
      <c r="AY8" s="75" t="s">
        <v>20</v>
      </c>
      <c r="AZ8" s="73" t="s">
        <v>18</v>
      </c>
      <c r="BA8" s="77"/>
      <c r="BB8" s="75" t="s">
        <v>20</v>
      </c>
      <c r="BC8" s="73" t="s">
        <v>18</v>
      </c>
      <c r="BD8" s="77"/>
      <c r="BE8" s="75" t="s">
        <v>20</v>
      </c>
      <c r="BF8" s="77" t="s">
        <v>18</v>
      </c>
      <c r="BG8" s="78"/>
      <c r="BH8" s="75" t="s">
        <v>20</v>
      </c>
      <c r="BI8" s="77" t="s">
        <v>18</v>
      </c>
      <c r="BJ8" s="78"/>
      <c r="BK8" s="75" t="s">
        <v>20</v>
      </c>
      <c r="BL8" s="77" t="s">
        <v>18</v>
      </c>
      <c r="BM8" s="78"/>
      <c r="BN8" s="75" t="s">
        <v>20</v>
      </c>
      <c r="BO8" s="77" t="s">
        <v>18</v>
      </c>
      <c r="BP8" s="78"/>
      <c r="BQ8" s="75" t="s">
        <v>20</v>
      </c>
      <c r="BR8" s="77" t="s">
        <v>18</v>
      </c>
      <c r="BS8" s="78"/>
      <c r="BT8" s="75" t="s">
        <v>20</v>
      </c>
      <c r="BU8" s="77" t="s">
        <v>18</v>
      </c>
      <c r="BV8" s="78"/>
      <c r="BW8" s="74"/>
      <c r="BX8" s="74"/>
      <c r="BY8" s="74"/>
      <c r="BZ8" s="74"/>
      <c r="CA8" s="73"/>
      <c r="CB8" s="74"/>
      <c r="CC8" s="74"/>
      <c r="CD8" s="74"/>
      <c r="CE8" s="74"/>
      <c r="CF8" s="79"/>
      <c r="CG8" s="73"/>
    </row>
    <row r="9" spans="1:85" ht="48.75" customHeight="1" x14ac:dyDescent="0.25">
      <c r="A9" s="86"/>
      <c r="B9" s="86"/>
      <c r="C9" s="76"/>
      <c r="D9" s="21" t="s">
        <v>1</v>
      </c>
      <c r="E9" s="21" t="s">
        <v>2</v>
      </c>
      <c r="F9" s="76"/>
      <c r="G9" s="5" t="s">
        <v>1</v>
      </c>
      <c r="H9" s="5" t="s">
        <v>2</v>
      </c>
      <c r="I9" s="76"/>
      <c r="J9" s="5" t="s">
        <v>1</v>
      </c>
      <c r="K9" s="5" t="s">
        <v>2</v>
      </c>
      <c r="L9" s="76"/>
      <c r="M9" s="5" t="s">
        <v>1</v>
      </c>
      <c r="N9" s="5" t="s">
        <v>2</v>
      </c>
      <c r="O9" s="76"/>
      <c r="P9" s="6" t="s">
        <v>1</v>
      </c>
      <c r="Q9" s="6" t="s">
        <v>2</v>
      </c>
      <c r="R9" s="76"/>
      <c r="S9" s="6" t="s">
        <v>1</v>
      </c>
      <c r="T9" s="6" t="s">
        <v>2</v>
      </c>
      <c r="U9" s="76"/>
      <c r="V9" s="6" t="s">
        <v>1</v>
      </c>
      <c r="W9" s="7" t="s">
        <v>2</v>
      </c>
      <c r="X9" s="76"/>
      <c r="Y9" s="6" t="s">
        <v>1</v>
      </c>
      <c r="Z9" s="7" t="s">
        <v>2</v>
      </c>
      <c r="AA9" s="76"/>
      <c r="AB9" s="6" t="s">
        <v>1</v>
      </c>
      <c r="AC9" s="7" t="s">
        <v>2</v>
      </c>
      <c r="AD9" s="76"/>
      <c r="AE9" s="6" t="s">
        <v>1</v>
      </c>
      <c r="AF9" s="7" t="s">
        <v>2</v>
      </c>
      <c r="AG9" s="76"/>
      <c r="AH9" s="6" t="s">
        <v>1</v>
      </c>
      <c r="AI9" s="7" t="s">
        <v>2</v>
      </c>
      <c r="AJ9" s="76"/>
      <c r="AK9" s="6" t="s">
        <v>1</v>
      </c>
      <c r="AL9" s="7" t="s">
        <v>2</v>
      </c>
      <c r="AM9" s="76"/>
      <c r="AN9" s="38" t="s">
        <v>1</v>
      </c>
      <c r="AO9" s="38" t="s">
        <v>2</v>
      </c>
      <c r="AP9" s="74"/>
      <c r="AQ9" s="74"/>
      <c r="AR9" s="74"/>
      <c r="AS9" s="74"/>
      <c r="AT9" s="73"/>
      <c r="AU9" s="74"/>
      <c r="AV9" s="74"/>
      <c r="AW9" s="74"/>
      <c r="AX9" s="74"/>
      <c r="AY9" s="76"/>
      <c r="AZ9" s="6" t="s">
        <v>1</v>
      </c>
      <c r="BA9" s="7" t="s">
        <v>2</v>
      </c>
      <c r="BB9" s="76"/>
      <c r="BC9" s="6" t="s">
        <v>1</v>
      </c>
      <c r="BD9" s="7" t="s">
        <v>2</v>
      </c>
      <c r="BE9" s="76"/>
      <c r="BF9" s="39" t="s">
        <v>1</v>
      </c>
      <c r="BG9" s="38" t="s">
        <v>2</v>
      </c>
      <c r="BH9" s="76"/>
      <c r="BI9" s="39" t="s">
        <v>1</v>
      </c>
      <c r="BJ9" s="38" t="s">
        <v>2</v>
      </c>
      <c r="BK9" s="76"/>
      <c r="BL9" s="39" t="s">
        <v>1</v>
      </c>
      <c r="BM9" s="38" t="s">
        <v>2</v>
      </c>
      <c r="BN9" s="76"/>
      <c r="BO9" s="39" t="s">
        <v>1</v>
      </c>
      <c r="BP9" s="38" t="s">
        <v>2</v>
      </c>
      <c r="BQ9" s="76"/>
      <c r="BR9" s="46" t="s">
        <v>1</v>
      </c>
      <c r="BS9" s="47" t="s">
        <v>2</v>
      </c>
      <c r="BT9" s="76"/>
      <c r="BU9" s="49" t="s">
        <v>1</v>
      </c>
      <c r="BV9" s="50" t="s">
        <v>2</v>
      </c>
      <c r="BW9" s="74"/>
      <c r="BX9" s="74"/>
      <c r="BY9" s="74"/>
      <c r="BZ9" s="74"/>
      <c r="CA9" s="73"/>
      <c r="CB9" s="74"/>
      <c r="CC9" s="74"/>
      <c r="CD9" s="74"/>
      <c r="CE9" s="74"/>
      <c r="CF9" s="79"/>
      <c r="CG9" s="73"/>
    </row>
    <row r="10" spans="1:85" ht="62.25" customHeight="1" x14ac:dyDescent="0.3">
      <c r="A10" s="8" t="s">
        <v>24</v>
      </c>
      <c r="B10" s="9">
        <v>38</v>
      </c>
      <c r="C10" s="30">
        <v>1</v>
      </c>
      <c r="D10" s="31"/>
      <c r="E10" s="36"/>
      <c r="F10" s="24"/>
      <c r="G10" s="32"/>
      <c r="H10" s="26"/>
      <c r="I10" s="24"/>
      <c r="J10" s="32"/>
      <c r="K10" s="26"/>
      <c r="L10" s="24">
        <v>1</v>
      </c>
      <c r="M10" s="32"/>
      <c r="N10" s="11">
        <v>3</v>
      </c>
      <c r="O10" s="24"/>
      <c r="P10" s="32">
        <v>1</v>
      </c>
      <c r="Q10" s="26">
        <v>1</v>
      </c>
      <c r="R10" s="24">
        <v>2</v>
      </c>
      <c r="S10" s="34"/>
      <c r="T10" s="10">
        <v>2</v>
      </c>
      <c r="U10" s="24">
        <v>4</v>
      </c>
      <c r="V10" s="32"/>
      <c r="W10" s="26"/>
      <c r="X10" s="24"/>
      <c r="Y10" s="32"/>
      <c r="Z10" s="26"/>
      <c r="AA10" s="24">
        <v>1</v>
      </c>
      <c r="AB10" s="32"/>
      <c r="AC10" s="26"/>
      <c r="AD10" s="24"/>
      <c r="AE10" s="32"/>
      <c r="AF10" s="26"/>
      <c r="AG10" s="24"/>
      <c r="AH10" s="32"/>
      <c r="AI10" s="26">
        <v>1</v>
      </c>
      <c r="AJ10" s="24">
        <v>1</v>
      </c>
      <c r="AK10" s="32">
        <v>1</v>
      </c>
      <c r="AL10" s="26"/>
      <c r="AM10" s="24">
        <v>3</v>
      </c>
      <c r="AN10" s="35"/>
      <c r="AO10" s="26"/>
      <c r="AP10" s="26">
        <f>SUM(C10:AO10)</f>
        <v>22</v>
      </c>
      <c r="AQ10" s="12">
        <f t="shared" ref="AQ10:AQ19" si="0">SUM(C10+F10+I10+L10+O10+R10+U10+X10+AA10+AD10+AG10+AJ10+AM10)</f>
        <v>13</v>
      </c>
      <c r="AR10" s="12">
        <f t="shared" ref="AR10:AR19" si="1">SUM(D10+G10+J10+M10+P10+S10+V10+Y10+AB10+AE10+AH10+AK10+AN10)</f>
        <v>2</v>
      </c>
      <c r="AS10" s="12">
        <f t="shared" ref="AS10:AS19" si="2">SUM(E10+H10+K10+N10+Q10+T10+W10+Z10+AC10+AF10+AI10+AL10+AO10)</f>
        <v>7</v>
      </c>
      <c r="AT10" s="12">
        <f>AP10*100/B10</f>
        <v>57.89473684210526</v>
      </c>
      <c r="AU10" s="40">
        <f>AQ10*1</f>
        <v>13</v>
      </c>
      <c r="AV10" s="19">
        <f>AR10*3</f>
        <v>6</v>
      </c>
      <c r="AW10" s="19">
        <f>AS10*2</f>
        <v>14</v>
      </c>
      <c r="AX10" s="19">
        <f>AU10+AV10+AW10</f>
        <v>33</v>
      </c>
      <c r="AY10" s="43"/>
      <c r="AZ10" s="32"/>
      <c r="BA10" s="26"/>
      <c r="BB10" s="24">
        <v>1</v>
      </c>
      <c r="BC10" s="32">
        <v>1</v>
      </c>
      <c r="BD10" s="26"/>
      <c r="BE10" s="24"/>
      <c r="BF10" s="32"/>
      <c r="BG10" s="26"/>
      <c r="BH10" s="24"/>
      <c r="BI10" s="32"/>
      <c r="BJ10" s="26"/>
      <c r="BK10" s="24"/>
      <c r="BL10" s="32"/>
      <c r="BM10" s="26"/>
      <c r="BN10" s="24"/>
      <c r="BO10" s="32"/>
      <c r="BP10" s="26"/>
      <c r="BQ10" s="24"/>
      <c r="BR10" s="32"/>
      <c r="BS10" s="26"/>
      <c r="BT10" s="24"/>
      <c r="BU10" s="32"/>
      <c r="BV10" s="26"/>
      <c r="BW10" s="26">
        <f>SUM(AY10:BV10)</f>
        <v>2</v>
      </c>
      <c r="BX10" s="12">
        <f>AY10+BB10+BE10+BH10+BK10+BN10+BQ10+BT10</f>
        <v>1</v>
      </c>
      <c r="BY10" s="12">
        <f>SUM(AZ10+BC10+BF10+BI10+BL10+BO10+BR10+BU10)</f>
        <v>1</v>
      </c>
      <c r="BZ10" s="12">
        <f>SUM(BA10+BD10+BG10+BJ10+BM10+BP10+BS10+BV10)</f>
        <v>0</v>
      </c>
      <c r="CA10" s="12">
        <f>BW10/B10*100</f>
        <v>5.2631578947368416</v>
      </c>
      <c r="CB10" s="51">
        <f t="shared" ref="CB10:CB19" si="3">BX10*4</f>
        <v>4</v>
      </c>
      <c r="CC10" s="19">
        <f t="shared" ref="CC10:CC19" si="4">BY10*6</f>
        <v>6</v>
      </c>
      <c r="CD10" s="19">
        <f t="shared" ref="CD10:CD19" si="5">BZ10*5</f>
        <v>0</v>
      </c>
      <c r="CE10" s="19">
        <f t="shared" ref="CE10:CE19" si="6">CB10+CC10+CD10</f>
        <v>10</v>
      </c>
      <c r="CF10" s="48">
        <f>SUM(AX10+CE10)</f>
        <v>43</v>
      </c>
      <c r="CG10" s="53">
        <f>SUM(CA10+AT10)</f>
        <v>63.157894736842103</v>
      </c>
    </row>
    <row r="11" spans="1:85" ht="64.5" customHeight="1" x14ac:dyDescent="0.3">
      <c r="A11" s="20" t="s">
        <v>25</v>
      </c>
      <c r="B11" s="10">
        <v>28</v>
      </c>
      <c r="C11" s="24"/>
      <c r="D11" s="32"/>
      <c r="E11" s="26"/>
      <c r="F11" s="24">
        <v>2</v>
      </c>
      <c r="G11" s="32"/>
      <c r="H11" s="26"/>
      <c r="I11" s="24"/>
      <c r="J11" s="32"/>
      <c r="K11" s="26">
        <v>1</v>
      </c>
      <c r="L11" s="24"/>
      <c r="M11" s="32">
        <v>1</v>
      </c>
      <c r="N11" s="10"/>
      <c r="O11" s="24"/>
      <c r="P11" s="32">
        <v>1</v>
      </c>
      <c r="Q11" s="26"/>
      <c r="R11" s="24"/>
      <c r="S11" s="34">
        <v>2</v>
      </c>
      <c r="T11" s="10"/>
      <c r="U11" s="24"/>
      <c r="V11" s="32">
        <v>1</v>
      </c>
      <c r="W11" s="29"/>
      <c r="X11" s="28">
        <v>1</v>
      </c>
      <c r="Y11" s="35"/>
      <c r="Z11" s="29"/>
      <c r="AA11" s="28"/>
      <c r="AB11" s="35"/>
      <c r="AC11" s="29"/>
      <c r="AD11" s="28"/>
      <c r="AE11" s="35"/>
      <c r="AF11" s="29"/>
      <c r="AG11" s="28">
        <v>1</v>
      </c>
      <c r="AH11" s="35"/>
      <c r="AI11" s="29"/>
      <c r="AJ11" s="28">
        <v>1</v>
      </c>
      <c r="AK11" s="35"/>
      <c r="AL11" s="29"/>
      <c r="AM11" s="24"/>
      <c r="AN11" s="35"/>
      <c r="AO11" s="26"/>
      <c r="AP11" s="26">
        <f t="shared" ref="AP11:AP19" si="7">SUM(C11:AO11)</f>
        <v>11</v>
      </c>
      <c r="AQ11" s="12">
        <f t="shared" si="0"/>
        <v>5</v>
      </c>
      <c r="AR11" s="12">
        <f t="shared" si="1"/>
        <v>5</v>
      </c>
      <c r="AS11" s="12">
        <f t="shared" si="2"/>
        <v>1</v>
      </c>
      <c r="AT11" s="12">
        <f t="shared" ref="AT11:AT20" si="8">AP11*100/B11</f>
        <v>39.285714285714285</v>
      </c>
      <c r="AU11" s="40">
        <f t="shared" ref="AU11:AU19" si="9">AQ11*1</f>
        <v>5</v>
      </c>
      <c r="AV11" s="19">
        <f t="shared" ref="AV11:AV19" si="10">AR11*3</f>
        <v>15</v>
      </c>
      <c r="AW11" s="19">
        <f t="shared" ref="AW11:AW19" si="11">AS11*2</f>
        <v>2</v>
      </c>
      <c r="AX11" s="19">
        <f t="shared" ref="AX11:AX19" si="12">AU11+AV11+AW11</f>
        <v>22</v>
      </c>
      <c r="AY11" s="44"/>
      <c r="AZ11" s="35"/>
      <c r="BA11" s="29"/>
      <c r="BB11" s="28"/>
      <c r="BC11" s="35">
        <v>1</v>
      </c>
      <c r="BD11" s="29">
        <v>1</v>
      </c>
      <c r="BE11" s="28"/>
      <c r="BF11" s="35"/>
      <c r="BG11" s="29"/>
      <c r="BH11" s="28"/>
      <c r="BI11" s="35"/>
      <c r="BJ11" s="29"/>
      <c r="BK11" s="28"/>
      <c r="BL11" s="35"/>
      <c r="BM11" s="29"/>
      <c r="BN11" s="28"/>
      <c r="BO11" s="35"/>
      <c r="BP11" s="26"/>
      <c r="BQ11" s="28"/>
      <c r="BR11" s="35"/>
      <c r="BS11" s="26"/>
      <c r="BT11" s="28"/>
      <c r="BU11" s="35"/>
      <c r="BV11" s="26"/>
      <c r="BW11" s="26">
        <f t="shared" ref="BW11:BW20" si="13">SUM(AY11:BV11)</f>
        <v>2</v>
      </c>
      <c r="BX11" s="12">
        <f t="shared" ref="BX11:BX19" si="14">AY11+BB11+BE11+BH11+BK11+BN11+BQ11+BT11</f>
        <v>0</v>
      </c>
      <c r="BY11" s="12">
        <f t="shared" ref="BY11:BY19" si="15">SUM(AZ11+BC11+BF11+BI11+BL11+BO11+BR11+BU11)</f>
        <v>1</v>
      </c>
      <c r="BZ11" s="12">
        <f t="shared" ref="BZ11:BZ19" si="16">SUM(BA11+BD11+BG11+BJ11+BM11+BP11+BS11+BV11)</f>
        <v>1</v>
      </c>
      <c r="CA11" s="12">
        <f t="shared" ref="CA11:CA19" si="17">BW11/B11*100</f>
        <v>7.1428571428571423</v>
      </c>
      <c r="CB11" s="51">
        <f t="shared" si="3"/>
        <v>0</v>
      </c>
      <c r="CC11" s="19">
        <f t="shared" si="4"/>
        <v>6</v>
      </c>
      <c r="CD11" s="19">
        <f t="shared" si="5"/>
        <v>5</v>
      </c>
      <c r="CE11" s="19">
        <f t="shared" si="6"/>
        <v>11</v>
      </c>
      <c r="CF11" s="48">
        <f t="shared" ref="CF11:CF19" si="18">SUM(AX11+CE11)</f>
        <v>33</v>
      </c>
      <c r="CG11" s="53">
        <f t="shared" ref="CG11:CG19" si="19">SUM(CA11+AT11)</f>
        <v>46.428571428571431</v>
      </c>
    </row>
    <row r="12" spans="1:85" ht="64.5" customHeight="1" x14ac:dyDescent="0.3">
      <c r="A12" s="20" t="s">
        <v>26</v>
      </c>
      <c r="B12" s="10">
        <v>27</v>
      </c>
      <c r="C12" s="24"/>
      <c r="D12" s="32">
        <v>1</v>
      </c>
      <c r="E12" s="26">
        <v>1</v>
      </c>
      <c r="F12" s="24"/>
      <c r="G12" s="32"/>
      <c r="H12" s="26"/>
      <c r="I12" s="24"/>
      <c r="J12" s="32"/>
      <c r="K12" s="26"/>
      <c r="L12" s="24"/>
      <c r="M12" s="32"/>
      <c r="N12" s="10"/>
      <c r="O12" s="24">
        <v>1</v>
      </c>
      <c r="P12" s="32"/>
      <c r="Q12" s="26"/>
      <c r="R12" s="24">
        <v>2</v>
      </c>
      <c r="S12" s="34"/>
      <c r="T12" s="10">
        <v>2</v>
      </c>
      <c r="U12" s="24"/>
      <c r="V12" s="32">
        <v>1</v>
      </c>
      <c r="W12" s="29"/>
      <c r="X12" s="28"/>
      <c r="Y12" s="35"/>
      <c r="Z12" s="29"/>
      <c r="AA12" s="28"/>
      <c r="AB12" s="35">
        <v>1</v>
      </c>
      <c r="AC12" s="29">
        <v>1</v>
      </c>
      <c r="AD12" s="28"/>
      <c r="AE12" s="35"/>
      <c r="AF12" s="29"/>
      <c r="AG12" s="28"/>
      <c r="AH12" s="35"/>
      <c r="AI12" s="29">
        <v>1</v>
      </c>
      <c r="AJ12" s="28"/>
      <c r="AK12" s="35"/>
      <c r="AL12" s="29"/>
      <c r="AM12" s="24"/>
      <c r="AN12" s="35"/>
      <c r="AO12" s="26"/>
      <c r="AP12" s="26">
        <f t="shared" si="7"/>
        <v>11</v>
      </c>
      <c r="AQ12" s="12">
        <f t="shared" si="0"/>
        <v>3</v>
      </c>
      <c r="AR12" s="12">
        <f t="shared" si="1"/>
        <v>3</v>
      </c>
      <c r="AS12" s="12">
        <f t="shared" si="2"/>
        <v>5</v>
      </c>
      <c r="AT12" s="12">
        <f t="shared" si="8"/>
        <v>40.74074074074074</v>
      </c>
      <c r="AU12" s="40">
        <f t="shared" si="9"/>
        <v>3</v>
      </c>
      <c r="AV12" s="19">
        <f t="shared" si="10"/>
        <v>9</v>
      </c>
      <c r="AW12" s="19">
        <f t="shared" si="11"/>
        <v>10</v>
      </c>
      <c r="AX12" s="19">
        <f t="shared" si="12"/>
        <v>22</v>
      </c>
      <c r="AY12" s="44"/>
      <c r="AZ12" s="35"/>
      <c r="BA12" s="29"/>
      <c r="BB12" s="28"/>
      <c r="BC12" s="35"/>
      <c r="BD12" s="29"/>
      <c r="BE12" s="28"/>
      <c r="BF12" s="35"/>
      <c r="BG12" s="29"/>
      <c r="BH12" s="28"/>
      <c r="BI12" s="35"/>
      <c r="BJ12" s="29"/>
      <c r="BK12" s="28"/>
      <c r="BL12" s="35"/>
      <c r="BM12" s="29"/>
      <c r="BN12" s="28"/>
      <c r="BO12" s="35"/>
      <c r="BP12" s="26"/>
      <c r="BQ12" s="28"/>
      <c r="BR12" s="35"/>
      <c r="BS12" s="26"/>
      <c r="BT12" s="28"/>
      <c r="BU12" s="35"/>
      <c r="BV12" s="26"/>
      <c r="BW12" s="26">
        <f t="shared" si="13"/>
        <v>0</v>
      </c>
      <c r="BX12" s="12">
        <f t="shared" si="14"/>
        <v>0</v>
      </c>
      <c r="BY12" s="12">
        <f t="shared" si="15"/>
        <v>0</v>
      </c>
      <c r="BZ12" s="12">
        <f t="shared" si="16"/>
        <v>0</v>
      </c>
      <c r="CA12" s="12">
        <f t="shared" si="17"/>
        <v>0</v>
      </c>
      <c r="CB12" s="51">
        <f t="shared" si="3"/>
        <v>0</v>
      </c>
      <c r="CC12" s="19">
        <f t="shared" si="4"/>
        <v>0</v>
      </c>
      <c r="CD12" s="19">
        <f t="shared" si="5"/>
        <v>0</v>
      </c>
      <c r="CE12" s="19">
        <f t="shared" si="6"/>
        <v>0</v>
      </c>
      <c r="CF12" s="48">
        <f t="shared" si="18"/>
        <v>22</v>
      </c>
      <c r="CG12" s="53">
        <f t="shared" si="19"/>
        <v>40.74074074074074</v>
      </c>
    </row>
    <row r="13" spans="1:85" ht="61.5" customHeight="1" x14ac:dyDescent="0.3">
      <c r="A13" s="20" t="s">
        <v>27</v>
      </c>
      <c r="B13" s="10">
        <v>94</v>
      </c>
      <c r="C13" s="24"/>
      <c r="D13" s="32"/>
      <c r="E13" s="26"/>
      <c r="F13" s="24">
        <v>3</v>
      </c>
      <c r="G13" s="32"/>
      <c r="H13" s="26">
        <v>2</v>
      </c>
      <c r="I13" s="24"/>
      <c r="J13" s="32">
        <v>1</v>
      </c>
      <c r="K13" s="26">
        <v>1</v>
      </c>
      <c r="L13" s="24"/>
      <c r="M13" s="32"/>
      <c r="N13" s="10"/>
      <c r="O13" s="24">
        <v>3</v>
      </c>
      <c r="P13" s="32"/>
      <c r="Q13" s="26"/>
      <c r="R13" s="24">
        <v>2</v>
      </c>
      <c r="S13" s="34">
        <v>1</v>
      </c>
      <c r="T13" s="10">
        <v>4</v>
      </c>
      <c r="U13" s="24">
        <v>7</v>
      </c>
      <c r="V13" s="32"/>
      <c r="W13" s="29"/>
      <c r="X13" s="28"/>
      <c r="Y13" s="35"/>
      <c r="Z13" s="29"/>
      <c r="AA13" s="28"/>
      <c r="AB13" s="35"/>
      <c r="AC13" s="29"/>
      <c r="AD13" s="28">
        <v>4</v>
      </c>
      <c r="AE13" s="35"/>
      <c r="AF13" s="29">
        <v>1</v>
      </c>
      <c r="AG13" s="28">
        <v>3</v>
      </c>
      <c r="AH13" s="35"/>
      <c r="AI13" s="29"/>
      <c r="AJ13" s="28"/>
      <c r="AK13" s="35"/>
      <c r="AL13" s="29">
        <v>3</v>
      </c>
      <c r="AM13" s="24">
        <v>5</v>
      </c>
      <c r="AN13" s="35"/>
      <c r="AO13" s="26"/>
      <c r="AP13" s="26">
        <f t="shared" si="7"/>
        <v>40</v>
      </c>
      <c r="AQ13" s="12">
        <f t="shared" si="0"/>
        <v>27</v>
      </c>
      <c r="AR13" s="12">
        <f t="shared" si="1"/>
        <v>2</v>
      </c>
      <c r="AS13" s="12">
        <f t="shared" si="2"/>
        <v>11</v>
      </c>
      <c r="AT13" s="12">
        <f t="shared" si="8"/>
        <v>42.553191489361701</v>
      </c>
      <c r="AU13" s="40">
        <f t="shared" si="9"/>
        <v>27</v>
      </c>
      <c r="AV13" s="19">
        <f t="shared" si="10"/>
        <v>6</v>
      </c>
      <c r="AW13" s="19">
        <f t="shared" si="11"/>
        <v>22</v>
      </c>
      <c r="AX13" s="19">
        <f t="shared" si="12"/>
        <v>55</v>
      </c>
      <c r="AY13" s="44">
        <v>1</v>
      </c>
      <c r="AZ13" s="35"/>
      <c r="BA13" s="29"/>
      <c r="BB13" s="28">
        <v>3</v>
      </c>
      <c r="BC13" s="35">
        <v>1</v>
      </c>
      <c r="BD13" s="29">
        <v>2</v>
      </c>
      <c r="BE13" s="28"/>
      <c r="BF13" s="35"/>
      <c r="BG13" s="29"/>
      <c r="BH13" s="28"/>
      <c r="BI13" s="35"/>
      <c r="BJ13" s="29"/>
      <c r="BK13" s="28"/>
      <c r="BL13" s="35"/>
      <c r="BM13" s="29"/>
      <c r="BN13" s="28">
        <v>3</v>
      </c>
      <c r="BO13" s="35"/>
      <c r="BP13" s="26"/>
      <c r="BQ13" s="28"/>
      <c r="BR13" s="35"/>
      <c r="BS13" s="26"/>
      <c r="BT13" s="28"/>
      <c r="BU13" s="35"/>
      <c r="BV13" s="26"/>
      <c r="BW13" s="26">
        <f t="shared" si="13"/>
        <v>10</v>
      </c>
      <c r="BX13" s="12">
        <f t="shared" si="14"/>
        <v>7</v>
      </c>
      <c r="BY13" s="12">
        <f t="shared" si="15"/>
        <v>1</v>
      </c>
      <c r="BZ13" s="12">
        <f t="shared" si="16"/>
        <v>2</v>
      </c>
      <c r="CA13" s="12">
        <f t="shared" si="17"/>
        <v>10.638297872340425</v>
      </c>
      <c r="CB13" s="51">
        <f t="shared" si="3"/>
        <v>28</v>
      </c>
      <c r="CC13" s="19">
        <f t="shared" si="4"/>
        <v>6</v>
      </c>
      <c r="CD13" s="19">
        <f t="shared" si="5"/>
        <v>10</v>
      </c>
      <c r="CE13" s="19">
        <f t="shared" si="6"/>
        <v>44</v>
      </c>
      <c r="CF13" s="48">
        <f t="shared" si="18"/>
        <v>99</v>
      </c>
      <c r="CG13" s="53">
        <f t="shared" si="19"/>
        <v>53.191489361702125</v>
      </c>
    </row>
    <row r="14" spans="1:85" ht="69.75" customHeight="1" x14ac:dyDescent="0.3">
      <c r="A14" s="20" t="s">
        <v>28</v>
      </c>
      <c r="B14" s="10">
        <v>20</v>
      </c>
      <c r="C14" s="24"/>
      <c r="D14" s="32"/>
      <c r="E14" s="26"/>
      <c r="F14" s="24"/>
      <c r="G14" s="32"/>
      <c r="H14" s="26"/>
      <c r="I14" s="24"/>
      <c r="J14" s="32"/>
      <c r="K14" s="26"/>
      <c r="L14" s="24"/>
      <c r="M14" s="32"/>
      <c r="N14" s="10"/>
      <c r="O14" s="24"/>
      <c r="P14" s="32"/>
      <c r="Q14" s="26"/>
      <c r="R14" s="24"/>
      <c r="S14" s="34">
        <v>1</v>
      </c>
      <c r="T14" s="10">
        <v>1</v>
      </c>
      <c r="U14" s="24">
        <v>1</v>
      </c>
      <c r="V14" s="32">
        <v>1</v>
      </c>
      <c r="W14" s="29"/>
      <c r="X14" s="28">
        <v>1</v>
      </c>
      <c r="Y14" s="35">
        <v>1</v>
      </c>
      <c r="Z14" s="29"/>
      <c r="AA14" s="28"/>
      <c r="AB14" s="35"/>
      <c r="AC14" s="29"/>
      <c r="AD14" s="28">
        <v>1</v>
      </c>
      <c r="AE14" s="35"/>
      <c r="AF14" s="29"/>
      <c r="AG14" s="28"/>
      <c r="AH14" s="35"/>
      <c r="AI14" s="29"/>
      <c r="AJ14" s="28">
        <v>1</v>
      </c>
      <c r="AK14" s="35"/>
      <c r="AL14" s="29">
        <v>1</v>
      </c>
      <c r="AM14" s="24"/>
      <c r="AN14" s="35"/>
      <c r="AO14" s="26"/>
      <c r="AP14" s="26">
        <f t="shared" si="7"/>
        <v>9</v>
      </c>
      <c r="AQ14" s="12">
        <f t="shared" si="0"/>
        <v>4</v>
      </c>
      <c r="AR14" s="12">
        <f t="shared" si="1"/>
        <v>3</v>
      </c>
      <c r="AS14" s="12">
        <f t="shared" si="2"/>
        <v>2</v>
      </c>
      <c r="AT14" s="12">
        <f t="shared" si="8"/>
        <v>45</v>
      </c>
      <c r="AU14" s="40">
        <f t="shared" si="9"/>
        <v>4</v>
      </c>
      <c r="AV14" s="19">
        <f t="shared" si="10"/>
        <v>9</v>
      </c>
      <c r="AW14" s="19">
        <f t="shared" si="11"/>
        <v>4</v>
      </c>
      <c r="AX14" s="19">
        <f t="shared" si="12"/>
        <v>17</v>
      </c>
      <c r="AY14" s="44"/>
      <c r="AZ14" s="35"/>
      <c r="BA14" s="29"/>
      <c r="BB14" s="28"/>
      <c r="BC14" s="35"/>
      <c r="BD14" s="29"/>
      <c r="BE14" s="28"/>
      <c r="BF14" s="35"/>
      <c r="BG14" s="29"/>
      <c r="BH14" s="28"/>
      <c r="BI14" s="35"/>
      <c r="BJ14" s="29"/>
      <c r="BK14" s="28">
        <v>1</v>
      </c>
      <c r="BL14" s="35"/>
      <c r="BM14" s="29"/>
      <c r="BN14" s="28"/>
      <c r="BO14" s="35"/>
      <c r="BP14" s="26"/>
      <c r="BQ14" s="28"/>
      <c r="BR14" s="35"/>
      <c r="BS14" s="26"/>
      <c r="BT14" s="28"/>
      <c r="BU14" s="35"/>
      <c r="BV14" s="26"/>
      <c r="BW14" s="26">
        <f t="shared" si="13"/>
        <v>1</v>
      </c>
      <c r="BX14" s="12">
        <f t="shared" si="14"/>
        <v>1</v>
      </c>
      <c r="BY14" s="12">
        <f t="shared" si="15"/>
        <v>0</v>
      </c>
      <c r="BZ14" s="12">
        <f t="shared" si="16"/>
        <v>0</v>
      </c>
      <c r="CA14" s="12">
        <f t="shared" si="17"/>
        <v>5</v>
      </c>
      <c r="CB14" s="51">
        <f t="shared" si="3"/>
        <v>4</v>
      </c>
      <c r="CC14" s="19">
        <f t="shared" si="4"/>
        <v>0</v>
      </c>
      <c r="CD14" s="19">
        <f t="shared" si="5"/>
        <v>0</v>
      </c>
      <c r="CE14" s="19">
        <f t="shared" si="6"/>
        <v>4</v>
      </c>
      <c r="CF14" s="48">
        <f t="shared" si="18"/>
        <v>21</v>
      </c>
      <c r="CG14" s="53">
        <f t="shared" si="19"/>
        <v>50</v>
      </c>
    </row>
    <row r="15" spans="1:85" ht="69.75" customHeight="1" x14ac:dyDescent="0.3">
      <c r="A15" s="20" t="s">
        <v>29</v>
      </c>
      <c r="B15" s="10">
        <v>58</v>
      </c>
      <c r="C15" s="24"/>
      <c r="D15" s="32"/>
      <c r="E15" s="26">
        <v>1</v>
      </c>
      <c r="F15" s="24"/>
      <c r="G15" s="32"/>
      <c r="H15" s="26"/>
      <c r="I15" s="24"/>
      <c r="J15" s="32"/>
      <c r="K15" s="26"/>
      <c r="L15" s="24"/>
      <c r="M15" s="32"/>
      <c r="N15" s="10">
        <v>1</v>
      </c>
      <c r="O15" s="24">
        <v>1</v>
      </c>
      <c r="P15" s="32"/>
      <c r="Q15" s="26"/>
      <c r="R15" s="24">
        <v>1</v>
      </c>
      <c r="S15" s="34"/>
      <c r="T15" s="10">
        <v>1</v>
      </c>
      <c r="U15" s="24"/>
      <c r="V15" s="32"/>
      <c r="W15" s="29">
        <v>3</v>
      </c>
      <c r="X15" s="28"/>
      <c r="Y15" s="35"/>
      <c r="Z15" s="29"/>
      <c r="AA15" s="28"/>
      <c r="AB15" s="35"/>
      <c r="AC15" s="29">
        <v>1</v>
      </c>
      <c r="AD15" s="28"/>
      <c r="AE15" s="35"/>
      <c r="AF15" s="29"/>
      <c r="AG15" s="28">
        <v>1</v>
      </c>
      <c r="AH15" s="35"/>
      <c r="AI15" s="29"/>
      <c r="AJ15" s="28"/>
      <c r="AK15" s="35"/>
      <c r="AL15" s="29"/>
      <c r="AM15" s="24">
        <v>1</v>
      </c>
      <c r="AN15" s="35"/>
      <c r="AO15" s="26"/>
      <c r="AP15" s="26">
        <f t="shared" si="7"/>
        <v>11</v>
      </c>
      <c r="AQ15" s="12">
        <f t="shared" si="0"/>
        <v>4</v>
      </c>
      <c r="AR15" s="12">
        <f t="shared" si="1"/>
        <v>0</v>
      </c>
      <c r="AS15" s="12">
        <f t="shared" si="2"/>
        <v>7</v>
      </c>
      <c r="AT15" s="12">
        <f t="shared" si="8"/>
        <v>18.96551724137931</v>
      </c>
      <c r="AU15" s="40">
        <f t="shared" si="9"/>
        <v>4</v>
      </c>
      <c r="AV15" s="19">
        <f t="shared" si="10"/>
        <v>0</v>
      </c>
      <c r="AW15" s="19">
        <f t="shared" si="11"/>
        <v>14</v>
      </c>
      <c r="AX15" s="19">
        <f t="shared" si="12"/>
        <v>18</v>
      </c>
      <c r="AY15" s="44"/>
      <c r="AZ15" s="35"/>
      <c r="BA15" s="29"/>
      <c r="BB15" s="28"/>
      <c r="BC15" s="35"/>
      <c r="BD15" s="29"/>
      <c r="BE15" s="28"/>
      <c r="BF15" s="35"/>
      <c r="BG15" s="29"/>
      <c r="BH15" s="28"/>
      <c r="BI15" s="35"/>
      <c r="BJ15" s="29"/>
      <c r="BK15" s="28"/>
      <c r="BL15" s="35"/>
      <c r="BM15" s="29"/>
      <c r="BN15" s="28"/>
      <c r="BO15" s="35"/>
      <c r="BP15" s="26"/>
      <c r="BQ15" s="28">
        <v>1</v>
      </c>
      <c r="BR15" s="35"/>
      <c r="BS15" s="26"/>
      <c r="BT15" s="28"/>
      <c r="BU15" s="35"/>
      <c r="BV15" s="26"/>
      <c r="BW15" s="26">
        <f t="shared" si="13"/>
        <v>1</v>
      </c>
      <c r="BX15" s="12">
        <f t="shared" si="14"/>
        <v>1</v>
      </c>
      <c r="BY15" s="12">
        <f t="shared" si="15"/>
        <v>0</v>
      </c>
      <c r="BZ15" s="12">
        <f t="shared" si="16"/>
        <v>0</v>
      </c>
      <c r="CA15" s="12">
        <f t="shared" si="17"/>
        <v>1.7241379310344827</v>
      </c>
      <c r="CB15" s="51">
        <f t="shared" si="3"/>
        <v>4</v>
      </c>
      <c r="CC15" s="19">
        <f t="shared" si="4"/>
        <v>0</v>
      </c>
      <c r="CD15" s="19">
        <f t="shared" si="5"/>
        <v>0</v>
      </c>
      <c r="CE15" s="19">
        <f t="shared" si="6"/>
        <v>4</v>
      </c>
      <c r="CF15" s="48">
        <f t="shared" si="18"/>
        <v>22</v>
      </c>
      <c r="CG15" s="53">
        <f t="shared" si="19"/>
        <v>20.689655172413794</v>
      </c>
    </row>
    <row r="16" spans="1:85" ht="66.75" customHeight="1" x14ac:dyDescent="0.3">
      <c r="A16" s="20" t="s">
        <v>30</v>
      </c>
      <c r="B16" s="10">
        <v>52</v>
      </c>
      <c r="C16" s="24"/>
      <c r="D16" s="32"/>
      <c r="E16" s="26"/>
      <c r="F16" s="24">
        <v>1</v>
      </c>
      <c r="G16" s="32"/>
      <c r="H16" s="26"/>
      <c r="I16" s="24">
        <v>2</v>
      </c>
      <c r="J16" s="32"/>
      <c r="K16" s="26"/>
      <c r="L16" s="24">
        <v>2</v>
      </c>
      <c r="M16" s="32"/>
      <c r="N16" s="10">
        <v>1</v>
      </c>
      <c r="O16" s="24">
        <v>2</v>
      </c>
      <c r="P16" s="32"/>
      <c r="Q16" s="26"/>
      <c r="R16" s="24">
        <v>1</v>
      </c>
      <c r="S16" s="34"/>
      <c r="T16" s="10"/>
      <c r="U16" s="24">
        <v>1</v>
      </c>
      <c r="V16" s="32"/>
      <c r="W16" s="29"/>
      <c r="X16" s="28"/>
      <c r="Y16" s="35"/>
      <c r="Z16" s="29"/>
      <c r="AA16" s="28"/>
      <c r="AB16" s="35"/>
      <c r="AC16" s="29"/>
      <c r="AD16" s="28">
        <v>2</v>
      </c>
      <c r="AE16" s="35"/>
      <c r="AF16" s="29"/>
      <c r="AG16" s="28">
        <v>2</v>
      </c>
      <c r="AH16" s="35"/>
      <c r="AI16" s="29">
        <v>1</v>
      </c>
      <c r="AJ16" s="28"/>
      <c r="AK16" s="35"/>
      <c r="AL16" s="29"/>
      <c r="AM16" s="24"/>
      <c r="AN16" s="35"/>
      <c r="AO16" s="26"/>
      <c r="AP16" s="26">
        <f t="shared" si="7"/>
        <v>15</v>
      </c>
      <c r="AQ16" s="12">
        <f t="shared" si="0"/>
        <v>13</v>
      </c>
      <c r="AR16" s="12">
        <f t="shared" si="1"/>
        <v>0</v>
      </c>
      <c r="AS16" s="12">
        <f t="shared" si="2"/>
        <v>2</v>
      </c>
      <c r="AT16" s="12">
        <f t="shared" si="8"/>
        <v>28.846153846153847</v>
      </c>
      <c r="AU16" s="40">
        <f t="shared" si="9"/>
        <v>13</v>
      </c>
      <c r="AV16" s="19">
        <f t="shared" si="10"/>
        <v>0</v>
      </c>
      <c r="AW16" s="19">
        <f t="shared" si="11"/>
        <v>4</v>
      </c>
      <c r="AX16" s="19">
        <f t="shared" si="12"/>
        <v>17</v>
      </c>
      <c r="AY16" s="44"/>
      <c r="AZ16" s="35"/>
      <c r="BA16" s="29"/>
      <c r="BB16" s="28"/>
      <c r="BC16" s="35"/>
      <c r="BD16" s="29"/>
      <c r="BE16" s="28"/>
      <c r="BF16" s="35"/>
      <c r="BG16" s="29">
        <v>1</v>
      </c>
      <c r="BH16" s="28"/>
      <c r="BI16" s="35"/>
      <c r="BJ16" s="29"/>
      <c r="BK16" s="28"/>
      <c r="BL16" s="35"/>
      <c r="BM16" s="29"/>
      <c r="BN16" s="28"/>
      <c r="BO16" s="35"/>
      <c r="BP16" s="26"/>
      <c r="BQ16" s="28"/>
      <c r="BR16" s="35"/>
      <c r="BS16" s="26"/>
      <c r="BT16" s="28">
        <v>1</v>
      </c>
      <c r="BU16" s="35"/>
      <c r="BV16" s="26"/>
      <c r="BW16" s="26">
        <f t="shared" si="13"/>
        <v>2</v>
      </c>
      <c r="BX16" s="12">
        <f t="shared" si="14"/>
        <v>1</v>
      </c>
      <c r="BY16" s="12">
        <f t="shared" si="15"/>
        <v>0</v>
      </c>
      <c r="BZ16" s="12">
        <f t="shared" si="16"/>
        <v>1</v>
      </c>
      <c r="CA16" s="12">
        <f t="shared" si="17"/>
        <v>3.8461538461538463</v>
      </c>
      <c r="CB16" s="51">
        <f t="shared" si="3"/>
        <v>4</v>
      </c>
      <c r="CC16" s="19">
        <f t="shared" si="4"/>
        <v>0</v>
      </c>
      <c r="CD16" s="19">
        <f t="shared" si="5"/>
        <v>5</v>
      </c>
      <c r="CE16" s="19">
        <f t="shared" si="6"/>
        <v>9</v>
      </c>
      <c r="CF16" s="48">
        <f t="shared" si="18"/>
        <v>26</v>
      </c>
      <c r="CG16" s="53">
        <f t="shared" si="19"/>
        <v>32.692307692307693</v>
      </c>
    </row>
    <row r="17" spans="1:85" ht="69" customHeight="1" x14ac:dyDescent="0.3">
      <c r="A17" s="20" t="s">
        <v>31</v>
      </c>
      <c r="B17" s="10">
        <v>38</v>
      </c>
      <c r="C17" s="24">
        <v>2</v>
      </c>
      <c r="D17" s="32"/>
      <c r="E17" s="26"/>
      <c r="F17" s="24">
        <v>1</v>
      </c>
      <c r="G17" s="32"/>
      <c r="H17" s="26">
        <v>1</v>
      </c>
      <c r="I17" s="24"/>
      <c r="J17" s="32"/>
      <c r="K17" s="26">
        <v>1</v>
      </c>
      <c r="L17" s="24">
        <v>1</v>
      </c>
      <c r="M17" s="32">
        <v>1</v>
      </c>
      <c r="N17" s="10">
        <v>1</v>
      </c>
      <c r="O17" s="24">
        <v>2</v>
      </c>
      <c r="P17" s="32"/>
      <c r="Q17" s="26"/>
      <c r="R17" s="24">
        <v>2</v>
      </c>
      <c r="S17" s="34"/>
      <c r="T17" s="10"/>
      <c r="U17" s="24">
        <v>5</v>
      </c>
      <c r="V17" s="32"/>
      <c r="W17" s="29"/>
      <c r="X17" s="28"/>
      <c r="Y17" s="35"/>
      <c r="Z17" s="29"/>
      <c r="AA17" s="28">
        <v>2</v>
      </c>
      <c r="AB17" s="35"/>
      <c r="AC17" s="29"/>
      <c r="AD17" s="28">
        <v>3</v>
      </c>
      <c r="AE17" s="35"/>
      <c r="AF17" s="29">
        <v>1</v>
      </c>
      <c r="AG17" s="28">
        <v>1</v>
      </c>
      <c r="AH17" s="35"/>
      <c r="AI17" s="29"/>
      <c r="AJ17" s="28">
        <v>1</v>
      </c>
      <c r="AK17" s="35">
        <v>1</v>
      </c>
      <c r="AL17" s="29"/>
      <c r="AM17" s="24">
        <v>2</v>
      </c>
      <c r="AN17" s="35">
        <v>1</v>
      </c>
      <c r="AO17" s="26">
        <v>1</v>
      </c>
      <c r="AP17" s="26">
        <f t="shared" si="7"/>
        <v>30</v>
      </c>
      <c r="AQ17" s="12">
        <f t="shared" si="0"/>
        <v>22</v>
      </c>
      <c r="AR17" s="12">
        <f t="shared" si="1"/>
        <v>3</v>
      </c>
      <c r="AS17" s="12">
        <f t="shared" si="2"/>
        <v>5</v>
      </c>
      <c r="AT17" s="12">
        <f t="shared" si="8"/>
        <v>78.94736842105263</v>
      </c>
      <c r="AU17" s="40">
        <f t="shared" si="9"/>
        <v>22</v>
      </c>
      <c r="AV17" s="19">
        <f t="shared" si="10"/>
        <v>9</v>
      </c>
      <c r="AW17" s="19">
        <f t="shared" si="11"/>
        <v>10</v>
      </c>
      <c r="AX17" s="19">
        <f t="shared" si="12"/>
        <v>41</v>
      </c>
      <c r="AY17" s="44"/>
      <c r="AZ17" s="35"/>
      <c r="BA17" s="29"/>
      <c r="BB17" s="28"/>
      <c r="BC17" s="35"/>
      <c r="BD17" s="29"/>
      <c r="BE17" s="28"/>
      <c r="BF17" s="35"/>
      <c r="BG17" s="29"/>
      <c r="BH17" s="28"/>
      <c r="BI17" s="35"/>
      <c r="BJ17" s="29"/>
      <c r="BK17" s="28"/>
      <c r="BL17" s="35"/>
      <c r="BM17" s="29"/>
      <c r="BN17" s="28"/>
      <c r="BO17" s="35"/>
      <c r="BP17" s="26"/>
      <c r="BQ17" s="28"/>
      <c r="BR17" s="35"/>
      <c r="BS17" s="26"/>
      <c r="BT17" s="28"/>
      <c r="BU17" s="35"/>
      <c r="BV17" s="26"/>
      <c r="BW17" s="26">
        <f t="shared" si="13"/>
        <v>0</v>
      </c>
      <c r="BX17" s="12">
        <f t="shared" si="14"/>
        <v>0</v>
      </c>
      <c r="BY17" s="12">
        <f t="shared" si="15"/>
        <v>0</v>
      </c>
      <c r="BZ17" s="12">
        <f t="shared" si="16"/>
        <v>0</v>
      </c>
      <c r="CA17" s="12">
        <f t="shared" si="17"/>
        <v>0</v>
      </c>
      <c r="CB17" s="51">
        <f t="shared" si="3"/>
        <v>0</v>
      </c>
      <c r="CC17" s="19">
        <f t="shared" si="4"/>
        <v>0</v>
      </c>
      <c r="CD17" s="19">
        <f t="shared" si="5"/>
        <v>0</v>
      </c>
      <c r="CE17" s="19">
        <f t="shared" si="6"/>
        <v>0</v>
      </c>
      <c r="CF17" s="48">
        <f t="shared" si="18"/>
        <v>41</v>
      </c>
      <c r="CG17" s="53">
        <f t="shared" si="19"/>
        <v>78.94736842105263</v>
      </c>
    </row>
    <row r="18" spans="1:85" ht="63.75" x14ac:dyDescent="0.3">
      <c r="A18" s="20" t="s">
        <v>32</v>
      </c>
      <c r="B18" s="10">
        <v>40</v>
      </c>
      <c r="C18" s="24"/>
      <c r="D18" s="32"/>
      <c r="E18" s="26"/>
      <c r="F18" s="24">
        <v>1</v>
      </c>
      <c r="G18" s="32"/>
      <c r="H18" s="26"/>
      <c r="I18" s="24">
        <v>1</v>
      </c>
      <c r="J18" s="32"/>
      <c r="K18" s="26">
        <v>2</v>
      </c>
      <c r="L18" s="24">
        <v>1</v>
      </c>
      <c r="M18" s="32"/>
      <c r="N18" s="10"/>
      <c r="O18" s="24">
        <v>1</v>
      </c>
      <c r="P18" s="32"/>
      <c r="Q18" s="26">
        <v>1</v>
      </c>
      <c r="R18" s="24">
        <v>1</v>
      </c>
      <c r="S18" s="34"/>
      <c r="T18" s="10">
        <v>1</v>
      </c>
      <c r="U18" s="24"/>
      <c r="V18" s="32"/>
      <c r="W18" s="29"/>
      <c r="X18" s="28"/>
      <c r="Y18" s="35">
        <v>2</v>
      </c>
      <c r="Z18" s="29">
        <v>2</v>
      </c>
      <c r="AA18" s="28"/>
      <c r="AB18" s="35"/>
      <c r="AC18" s="29"/>
      <c r="AD18" s="28">
        <v>3</v>
      </c>
      <c r="AE18" s="35">
        <v>1</v>
      </c>
      <c r="AF18" s="29"/>
      <c r="AG18" s="28">
        <v>1</v>
      </c>
      <c r="AH18" s="35"/>
      <c r="AI18" s="29"/>
      <c r="AJ18" s="28">
        <v>1</v>
      </c>
      <c r="AK18" s="35"/>
      <c r="AL18" s="29">
        <v>2</v>
      </c>
      <c r="AM18" s="24"/>
      <c r="AN18" s="35"/>
      <c r="AO18" s="26">
        <v>1</v>
      </c>
      <c r="AP18" s="26">
        <f t="shared" si="7"/>
        <v>22</v>
      </c>
      <c r="AQ18" s="12">
        <f t="shared" si="0"/>
        <v>10</v>
      </c>
      <c r="AR18" s="12">
        <f t="shared" si="1"/>
        <v>3</v>
      </c>
      <c r="AS18" s="12">
        <f t="shared" si="2"/>
        <v>9</v>
      </c>
      <c r="AT18" s="12">
        <f t="shared" si="8"/>
        <v>55</v>
      </c>
      <c r="AU18" s="40">
        <f t="shared" si="9"/>
        <v>10</v>
      </c>
      <c r="AV18" s="19">
        <f t="shared" si="10"/>
        <v>9</v>
      </c>
      <c r="AW18" s="19">
        <f t="shared" si="11"/>
        <v>18</v>
      </c>
      <c r="AX18" s="19">
        <f t="shared" si="12"/>
        <v>37</v>
      </c>
      <c r="AY18" s="44"/>
      <c r="AZ18" s="35"/>
      <c r="BA18" s="29"/>
      <c r="BB18" s="28">
        <v>1</v>
      </c>
      <c r="BC18" s="35"/>
      <c r="BD18" s="29"/>
      <c r="BE18" s="28"/>
      <c r="BF18" s="35"/>
      <c r="BG18" s="29">
        <v>1</v>
      </c>
      <c r="BH18" s="28">
        <v>1</v>
      </c>
      <c r="BI18" s="35"/>
      <c r="BJ18" s="29"/>
      <c r="BK18" s="28"/>
      <c r="BL18" s="35"/>
      <c r="BM18" s="29"/>
      <c r="BN18" s="28"/>
      <c r="BO18" s="35"/>
      <c r="BP18" s="26"/>
      <c r="BQ18" s="28"/>
      <c r="BR18" s="35"/>
      <c r="BS18" s="26"/>
      <c r="BT18" s="28"/>
      <c r="BU18" s="35"/>
      <c r="BV18" s="26"/>
      <c r="BW18" s="26">
        <f t="shared" si="13"/>
        <v>3</v>
      </c>
      <c r="BX18" s="12">
        <f t="shared" si="14"/>
        <v>2</v>
      </c>
      <c r="BY18" s="12">
        <f t="shared" si="15"/>
        <v>0</v>
      </c>
      <c r="BZ18" s="12">
        <f t="shared" si="16"/>
        <v>1</v>
      </c>
      <c r="CA18" s="12">
        <f t="shared" si="17"/>
        <v>7.5</v>
      </c>
      <c r="CB18" s="51">
        <f t="shared" si="3"/>
        <v>8</v>
      </c>
      <c r="CC18" s="19">
        <f t="shared" si="4"/>
        <v>0</v>
      </c>
      <c r="CD18" s="19">
        <f t="shared" si="5"/>
        <v>5</v>
      </c>
      <c r="CE18" s="19">
        <f t="shared" si="6"/>
        <v>13</v>
      </c>
      <c r="CF18" s="48">
        <f t="shared" si="18"/>
        <v>50</v>
      </c>
      <c r="CG18" s="53">
        <f t="shared" si="19"/>
        <v>62.5</v>
      </c>
    </row>
    <row r="19" spans="1:85" ht="63.75" x14ac:dyDescent="0.3">
      <c r="A19" s="20" t="s">
        <v>33</v>
      </c>
      <c r="B19" s="10">
        <v>18</v>
      </c>
      <c r="C19" s="24"/>
      <c r="D19" s="32"/>
      <c r="E19" s="26"/>
      <c r="F19" s="24"/>
      <c r="G19" s="32"/>
      <c r="H19" s="26"/>
      <c r="I19" s="24"/>
      <c r="J19" s="32">
        <v>1</v>
      </c>
      <c r="K19" s="26"/>
      <c r="L19" s="24"/>
      <c r="M19" s="32"/>
      <c r="N19" s="10"/>
      <c r="O19" s="24"/>
      <c r="P19" s="32"/>
      <c r="Q19" s="26">
        <v>2</v>
      </c>
      <c r="R19" s="24"/>
      <c r="S19" s="34"/>
      <c r="T19" s="10"/>
      <c r="U19" s="24"/>
      <c r="V19" s="32"/>
      <c r="W19" s="26">
        <v>1</v>
      </c>
      <c r="X19" s="24"/>
      <c r="Y19" s="32"/>
      <c r="Z19" s="26"/>
      <c r="AA19" s="24"/>
      <c r="AB19" s="32"/>
      <c r="AC19" s="26"/>
      <c r="AD19" s="24"/>
      <c r="AE19" s="32"/>
      <c r="AF19" s="26"/>
      <c r="AG19" s="24"/>
      <c r="AH19" s="32">
        <v>1</v>
      </c>
      <c r="AI19" s="26"/>
      <c r="AJ19" s="24"/>
      <c r="AK19" s="32"/>
      <c r="AL19" s="26">
        <v>1</v>
      </c>
      <c r="AM19" s="24"/>
      <c r="AN19" s="35"/>
      <c r="AO19" s="26"/>
      <c r="AP19" s="26">
        <f t="shared" si="7"/>
        <v>6</v>
      </c>
      <c r="AQ19" s="12">
        <f t="shared" si="0"/>
        <v>0</v>
      </c>
      <c r="AR19" s="12">
        <f t="shared" si="1"/>
        <v>2</v>
      </c>
      <c r="AS19" s="12">
        <f t="shared" si="2"/>
        <v>4</v>
      </c>
      <c r="AT19" s="12">
        <f t="shared" si="8"/>
        <v>33.333333333333336</v>
      </c>
      <c r="AU19" s="40">
        <f t="shared" si="9"/>
        <v>0</v>
      </c>
      <c r="AV19" s="19">
        <f t="shared" si="10"/>
        <v>6</v>
      </c>
      <c r="AW19" s="19">
        <f t="shared" si="11"/>
        <v>8</v>
      </c>
      <c r="AX19" s="19">
        <f t="shared" si="12"/>
        <v>14</v>
      </c>
      <c r="AY19" s="43"/>
      <c r="AZ19" s="32"/>
      <c r="BA19" s="26"/>
      <c r="BB19" s="24"/>
      <c r="BC19" s="32"/>
      <c r="BD19" s="26"/>
      <c r="BE19" s="24"/>
      <c r="BF19" s="32"/>
      <c r="BG19" s="26"/>
      <c r="BH19" s="24"/>
      <c r="BI19" s="32"/>
      <c r="BJ19" s="26"/>
      <c r="BK19" s="24"/>
      <c r="BL19" s="32"/>
      <c r="BM19" s="26"/>
      <c r="BN19" s="24"/>
      <c r="BO19" s="32"/>
      <c r="BP19" s="26"/>
      <c r="BQ19" s="24"/>
      <c r="BR19" s="32"/>
      <c r="BS19" s="26"/>
      <c r="BT19" s="24"/>
      <c r="BU19" s="32"/>
      <c r="BV19" s="26"/>
      <c r="BW19" s="26">
        <f t="shared" si="13"/>
        <v>0</v>
      </c>
      <c r="BX19" s="12">
        <f t="shared" si="14"/>
        <v>0</v>
      </c>
      <c r="BY19" s="12">
        <f t="shared" si="15"/>
        <v>0</v>
      </c>
      <c r="BZ19" s="12">
        <f t="shared" si="16"/>
        <v>0</v>
      </c>
      <c r="CA19" s="12">
        <f t="shared" si="17"/>
        <v>0</v>
      </c>
      <c r="CB19" s="51">
        <f t="shared" si="3"/>
        <v>0</v>
      </c>
      <c r="CC19" s="19">
        <f t="shared" si="4"/>
        <v>0</v>
      </c>
      <c r="CD19" s="19">
        <f t="shared" si="5"/>
        <v>0</v>
      </c>
      <c r="CE19" s="19">
        <f t="shared" si="6"/>
        <v>0</v>
      </c>
      <c r="CF19" s="48">
        <f t="shared" si="18"/>
        <v>14</v>
      </c>
      <c r="CG19" s="53">
        <f t="shared" si="19"/>
        <v>33.333333333333336</v>
      </c>
    </row>
    <row r="20" spans="1:85" s="18" customFormat="1" x14ac:dyDescent="0.25">
      <c r="A20" s="8" t="s">
        <v>13</v>
      </c>
      <c r="B20" s="12">
        <f>SUM(B10:B19)</f>
        <v>413</v>
      </c>
      <c r="C20" s="25">
        <f>SUM(C10:C19)</f>
        <v>3</v>
      </c>
      <c r="D20" s="33">
        <f t="shared" ref="D20:AO20" si="20">SUM(D10:D19)</f>
        <v>1</v>
      </c>
      <c r="E20" s="27">
        <f t="shared" si="20"/>
        <v>2</v>
      </c>
      <c r="F20" s="25">
        <f t="shared" si="20"/>
        <v>8</v>
      </c>
      <c r="G20" s="33">
        <f t="shared" si="20"/>
        <v>0</v>
      </c>
      <c r="H20" s="27">
        <f t="shared" si="20"/>
        <v>3</v>
      </c>
      <c r="I20" s="25">
        <f>SUM(I10:I19)</f>
        <v>3</v>
      </c>
      <c r="J20" s="33">
        <f>SUM(J10:J19)</f>
        <v>2</v>
      </c>
      <c r="K20" s="27">
        <f>SUM(K10:K19)</f>
        <v>5</v>
      </c>
      <c r="L20" s="25">
        <f>SUM(L10:L19)</f>
        <v>5</v>
      </c>
      <c r="M20" s="33">
        <f t="shared" ref="M20:N20" si="21">SUM(M10:M19)</f>
        <v>2</v>
      </c>
      <c r="N20" s="27">
        <f t="shared" si="21"/>
        <v>6</v>
      </c>
      <c r="O20" s="25">
        <f t="shared" si="20"/>
        <v>10</v>
      </c>
      <c r="P20" s="33">
        <f t="shared" si="20"/>
        <v>2</v>
      </c>
      <c r="Q20" s="27">
        <f t="shared" si="20"/>
        <v>4</v>
      </c>
      <c r="R20" s="25">
        <f>SUM(R10:R19)</f>
        <v>11</v>
      </c>
      <c r="S20" s="33">
        <f t="shared" ref="S20:T20" si="22">SUM(S10:S19)</f>
        <v>4</v>
      </c>
      <c r="T20" s="27">
        <f t="shared" si="22"/>
        <v>11</v>
      </c>
      <c r="U20" s="25">
        <f t="shared" si="20"/>
        <v>18</v>
      </c>
      <c r="V20" s="33">
        <f t="shared" si="20"/>
        <v>3</v>
      </c>
      <c r="W20" s="27">
        <f t="shared" si="20"/>
        <v>4</v>
      </c>
      <c r="X20" s="25">
        <f t="shared" si="20"/>
        <v>2</v>
      </c>
      <c r="Y20" s="33">
        <f t="shared" si="20"/>
        <v>3</v>
      </c>
      <c r="Z20" s="27">
        <f t="shared" si="20"/>
        <v>2</v>
      </c>
      <c r="AA20" s="25">
        <f t="shared" si="20"/>
        <v>3</v>
      </c>
      <c r="AB20" s="33">
        <f t="shared" si="20"/>
        <v>1</v>
      </c>
      <c r="AC20" s="27">
        <f t="shared" si="20"/>
        <v>2</v>
      </c>
      <c r="AD20" s="25">
        <f t="shared" si="20"/>
        <v>13</v>
      </c>
      <c r="AE20" s="33">
        <f t="shared" si="20"/>
        <v>1</v>
      </c>
      <c r="AF20" s="27">
        <f t="shared" si="20"/>
        <v>2</v>
      </c>
      <c r="AG20" s="25">
        <f t="shared" si="20"/>
        <v>9</v>
      </c>
      <c r="AH20" s="33">
        <f t="shared" si="20"/>
        <v>1</v>
      </c>
      <c r="AI20" s="27">
        <f t="shared" si="20"/>
        <v>3</v>
      </c>
      <c r="AJ20" s="25">
        <f t="shared" si="20"/>
        <v>5</v>
      </c>
      <c r="AK20" s="33">
        <f t="shared" si="20"/>
        <v>2</v>
      </c>
      <c r="AL20" s="27">
        <f t="shared" si="20"/>
        <v>7</v>
      </c>
      <c r="AM20" s="25">
        <f t="shared" si="20"/>
        <v>11</v>
      </c>
      <c r="AN20" s="42">
        <f t="shared" si="20"/>
        <v>1</v>
      </c>
      <c r="AO20" s="27">
        <f t="shared" si="20"/>
        <v>2</v>
      </c>
      <c r="AP20" s="27">
        <f>SUM(C20:AO20)</f>
        <v>177</v>
      </c>
      <c r="AQ20" s="12">
        <f>SUM(AQ10:AQ19)</f>
        <v>101</v>
      </c>
      <c r="AR20" s="12">
        <f>SUM(D20+G20+J20+M20+P20+S20+V20+Y20+AB20+AE20+AZ20+BC20+AH20+BF20+AK20+BI20+AN20)</f>
        <v>26</v>
      </c>
      <c r="AS20" s="12">
        <f>SUM(E20+H20+K20+Q20+N20+T20+W20+Z20+AC20+AF20+BA20+BD20+AI20+BG20+AL20+BJ20+AO20)</f>
        <v>58</v>
      </c>
      <c r="AT20" s="12">
        <f t="shared" si="8"/>
        <v>42.857142857142854</v>
      </c>
      <c r="AU20" s="12"/>
      <c r="AV20" s="12"/>
      <c r="AW20" s="12"/>
      <c r="AX20" s="12"/>
      <c r="AY20" s="45">
        <f>SUM(AY10:AY19)</f>
        <v>1</v>
      </c>
      <c r="AZ20" s="33">
        <f t="shared" ref="AZ20" si="23">SUM(AZ10:AZ19)</f>
        <v>0</v>
      </c>
      <c r="BA20" s="27">
        <f t="shared" ref="BA20" si="24">SUM(BA10:BA19)</f>
        <v>0</v>
      </c>
      <c r="BB20" s="25">
        <f t="shared" ref="BB20" si="25">SUM(BB10:BB19)</f>
        <v>5</v>
      </c>
      <c r="BC20" s="33">
        <f t="shared" ref="BC20" si="26">SUM(BC10:BC19)</f>
        <v>3</v>
      </c>
      <c r="BD20" s="27">
        <f t="shared" ref="BD20" si="27">SUM(BD10:BD19)</f>
        <v>3</v>
      </c>
      <c r="BE20" s="25">
        <f t="shared" ref="BE20" si="28">SUM(BE10:BE19)</f>
        <v>0</v>
      </c>
      <c r="BF20" s="33">
        <f t="shared" ref="BF20" si="29">SUM(BF10:BF19)</f>
        <v>0</v>
      </c>
      <c r="BG20" s="27">
        <f t="shared" ref="BG20" si="30">SUM(BG10:BG19)</f>
        <v>2</v>
      </c>
      <c r="BH20" s="25">
        <v>1</v>
      </c>
      <c r="BI20" s="33">
        <f t="shared" ref="BI20:BN20" si="31">SUM(BI10:BI19)</f>
        <v>0</v>
      </c>
      <c r="BJ20" s="27">
        <f t="shared" si="31"/>
        <v>0</v>
      </c>
      <c r="BK20" s="25">
        <f t="shared" si="31"/>
        <v>1</v>
      </c>
      <c r="BL20" s="33">
        <f t="shared" si="31"/>
        <v>0</v>
      </c>
      <c r="BM20" s="27">
        <f t="shared" si="31"/>
        <v>0</v>
      </c>
      <c r="BN20" s="25">
        <f t="shared" si="31"/>
        <v>3</v>
      </c>
      <c r="BO20" s="33">
        <f t="shared" ref="BO20:BQ20" si="32">SUM(BO10:BO19)</f>
        <v>0</v>
      </c>
      <c r="BP20" s="27">
        <f t="shared" si="32"/>
        <v>0</v>
      </c>
      <c r="BQ20" s="25">
        <f t="shared" si="32"/>
        <v>1</v>
      </c>
      <c r="BR20" s="33">
        <f t="shared" ref="BR20:BT20" si="33">SUM(BR10:BR19)</f>
        <v>0</v>
      </c>
      <c r="BS20" s="27">
        <f t="shared" si="33"/>
        <v>0</v>
      </c>
      <c r="BT20" s="25">
        <f t="shared" si="33"/>
        <v>1</v>
      </c>
      <c r="BU20" s="33">
        <f t="shared" ref="BU20:BV20" si="34">SUM(BU10:BU19)</f>
        <v>0</v>
      </c>
      <c r="BV20" s="27">
        <f t="shared" si="34"/>
        <v>0</v>
      </c>
      <c r="BW20" s="26">
        <f t="shared" si="13"/>
        <v>21</v>
      </c>
      <c r="BX20" s="12">
        <f>SUM(BX10:BX19)</f>
        <v>13</v>
      </c>
      <c r="BY20" s="12">
        <f>SUM(BY10:BY19)</f>
        <v>3</v>
      </c>
      <c r="BZ20" s="12">
        <f>SUM(BZ10:BZ19)</f>
        <v>5</v>
      </c>
      <c r="CA20" s="17"/>
      <c r="CB20" s="17"/>
      <c r="CC20" s="17"/>
      <c r="CD20" s="17"/>
      <c r="CE20" s="17"/>
    </row>
    <row r="21" spans="1:85" ht="21.75" customHeight="1" x14ac:dyDescent="0.25">
      <c r="A21" s="13" t="s">
        <v>4</v>
      </c>
      <c r="B21" s="14"/>
      <c r="C21" s="14"/>
      <c r="D21" s="14"/>
      <c r="E21" s="14"/>
      <c r="F21" s="13"/>
      <c r="G21" s="13"/>
      <c r="H21" s="13"/>
      <c r="I21" s="13"/>
      <c r="J21" s="13"/>
      <c r="K21" s="1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13"/>
      <c r="AP21" s="3"/>
      <c r="AQ21" s="3"/>
      <c r="AR21" s="3"/>
      <c r="AS21" s="3"/>
      <c r="AT21" s="3"/>
      <c r="AU21" s="3"/>
      <c r="AV21" s="3"/>
      <c r="AW21" s="3"/>
      <c r="AX21" s="3"/>
    </row>
    <row r="22" spans="1:85" ht="26.25" customHeight="1" x14ac:dyDescent="0.25">
      <c r="A22" s="81" t="s">
        <v>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13"/>
      <c r="AP22" s="3"/>
      <c r="AQ22" s="3"/>
      <c r="AR22" s="3"/>
      <c r="AS22" s="3"/>
      <c r="AT22" s="3"/>
      <c r="AU22" s="3"/>
      <c r="AV22" s="3"/>
      <c r="AW22" s="3"/>
      <c r="AX22" s="3"/>
    </row>
    <row r="23" spans="1:85" ht="39.75" customHeight="1" x14ac:dyDescent="0.25">
      <c r="A23" s="80" t="s">
        <v>55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13"/>
      <c r="AP23" s="3"/>
      <c r="AQ23" s="3"/>
      <c r="AR23" s="3"/>
      <c r="AS23" s="37"/>
      <c r="AT23" s="3"/>
      <c r="AU23" s="3"/>
      <c r="AV23" s="3"/>
      <c r="AW23" s="3"/>
      <c r="AX23" s="3"/>
    </row>
    <row r="24" spans="1:85" s="81" customFormat="1" ht="30" customHeight="1" x14ac:dyDescent="0.25">
      <c r="A24" s="81" t="s">
        <v>56</v>
      </c>
    </row>
    <row r="25" spans="1:85" ht="15" customHeight="1" x14ac:dyDescent="0.25">
      <c r="A25" s="80" t="s">
        <v>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13"/>
      <c r="AP25" s="3"/>
      <c r="AQ25" s="3"/>
      <c r="AR25" s="3"/>
      <c r="AS25" s="3"/>
      <c r="AT25" s="3"/>
      <c r="AU25" s="3"/>
      <c r="AV25" s="3"/>
      <c r="AW25" s="3"/>
      <c r="AX25" s="3"/>
    </row>
    <row r="26" spans="1:85" ht="15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13"/>
      <c r="AP26" s="3"/>
      <c r="AQ26" s="3"/>
      <c r="AR26" s="3"/>
      <c r="AS26" s="3"/>
      <c r="AT26" s="3"/>
      <c r="AU26" s="3"/>
      <c r="AV26" s="3"/>
      <c r="AW26" s="3"/>
      <c r="AX26" s="3"/>
    </row>
    <row r="27" spans="1:85" ht="92.25" customHeight="1" x14ac:dyDescent="0.25">
      <c r="A27" s="54" t="s">
        <v>64</v>
      </c>
      <c r="B27" s="54" t="s">
        <v>66</v>
      </c>
      <c r="C27" s="15"/>
      <c r="D27" s="15"/>
      <c r="E27" s="15"/>
      <c r="F27" s="4"/>
      <c r="G27" s="4"/>
      <c r="H27" s="4"/>
      <c r="I27" s="4"/>
      <c r="J27" s="4"/>
      <c r="K27" s="4"/>
      <c r="S27" s="41" t="s">
        <v>64</v>
      </c>
      <c r="T27" s="55" t="s">
        <v>65</v>
      </c>
      <c r="U27" s="55" t="s">
        <v>67</v>
      </c>
      <c r="AO27" s="4"/>
    </row>
    <row r="28" spans="1:85" ht="60.75" customHeight="1" x14ac:dyDescent="0.25">
      <c r="A28" s="22" t="s">
        <v>24</v>
      </c>
      <c r="B28" s="23">
        <v>43</v>
      </c>
      <c r="C28" s="15"/>
      <c r="D28" s="15"/>
      <c r="E28" s="15"/>
      <c r="F28" s="4"/>
      <c r="G28" s="4"/>
      <c r="H28" s="4"/>
      <c r="I28" s="4"/>
      <c r="J28" s="4"/>
      <c r="K28" s="4"/>
      <c r="S28" s="55" t="s">
        <v>24</v>
      </c>
      <c r="T28" s="56">
        <v>63.157894736842103</v>
      </c>
      <c r="U28" s="41">
        <v>38</v>
      </c>
      <c r="AO28" s="4"/>
    </row>
    <row r="29" spans="1:85" ht="58.5" customHeight="1" x14ac:dyDescent="0.25">
      <c r="A29" s="22" t="s">
        <v>25</v>
      </c>
      <c r="B29" s="23">
        <v>33</v>
      </c>
      <c r="C29" s="15"/>
      <c r="D29" s="15"/>
      <c r="E29" s="15"/>
      <c r="F29" s="4"/>
      <c r="G29" s="4"/>
      <c r="H29" s="4"/>
      <c r="I29" s="4"/>
      <c r="J29" s="4"/>
      <c r="K29" s="4"/>
      <c r="S29" s="55" t="s">
        <v>25</v>
      </c>
      <c r="T29" s="56">
        <v>46.428571428571431</v>
      </c>
      <c r="U29" s="41">
        <v>28</v>
      </c>
      <c r="AO29" s="4"/>
    </row>
    <row r="30" spans="1:85" ht="62.25" customHeight="1" x14ac:dyDescent="0.25">
      <c r="A30" s="22" t="s">
        <v>26</v>
      </c>
      <c r="B30" s="23">
        <v>22</v>
      </c>
      <c r="C30" s="15"/>
      <c r="D30" s="15"/>
      <c r="E30" s="15"/>
      <c r="F30" s="4"/>
      <c r="G30" s="4"/>
      <c r="H30" s="4"/>
      <c r="I30" s="4"/>
      <c r="J30" s="4"/>
      <c r="K30" s="4"/>
      <c r="S30" s="55" t="s">
        <v>26</v>
      </c>
      <c r="T30" s="56">
        <v>40.74074074074074</v>
      </c>
      <c r="U30" s="41">
        <v>27</v>
      </c>
      <c r="AO30" s="4"/>
    </row>
    <row r="31" spans="1:85" ht="58.5" customHeight="1" x14ac:dyDescent="0.25">
      <c r="A31" s="22" t="s">
        <v>27</v>
      </c>
      <c r="B31" s="23">
        <v>99</v>
      </c>
      <c r="C31" s="15"/>
      <c r="D31" s="15"/>
      <c r="E31" s="15"/>
      <c r="F31" s="4"/>
      <c r="G31" s="4"/>
      <c r="H31" s="4"/>
      <c r="I31" s="4"/>
      <c r="J31" s="4"/>
      <c r="K31" s="4"/>
      <c r="S31" s="55" t="s">
        <v>27</v>
      </c>
      <c r="T31" s="56">
        <v>53.191489361702125</v>
      </c>
      <c r="U31" s="41">
        <v>94</v>
      </c>
      <c r="AO31" s="4"/>
    </row>
    <row r="32" spans="1:85" ht="62.25" customHeight="1" x14ac:dyDescent="0.25">
      <c r="A32" s="22" t="s">
        <v>28</v>
      </c>
      <c r="B32" s="23">
        <v>21</v>
      </c>
      <c r="C32" s="15"/>
      <c r="D32" s="15"/>
      <c r="E32" s="15"/>
      <c r="F32" s="4"/>
      <c r="G32" s="4"/>
      <c r="H32" s="4"/>
      <c r="I32" s="4"/>
      <c r="J32" s="4"/>
      <c r="K32" s="4"/>
      <c r="S32" s="55" t="s">
        <v>28</v>
      </c>
      <c r="T32" s="56">
        <v>50</v>
      </c>
      <c r="U32" s="41">
        <v>20</v>
      </c>
      <c r="AO32" s="4"/>
    </row>
    <row r="33" spans="1:41" ht="64.5" customHeight="1" x14ac:dyDescent="0.25">
      <c r="A33" s="22" t="s">
        <v>29</v>
      </c>
      <c r="B33" s="23">
        <v>22</v>
      </c>
      <c r="C33" s="15"/>
      <c r="D33" s="15"/>
      <c r="E33" s="15"/>
      <c r="F33" s="4"/>
      <c r="G33" s="4"/>
      <c r="H33" s="4"/>
      <c r="I33" s="4"/>
      <c r="J33" s="4"/>
      <c r="K33" s="4"/>
      <c r="S33" s="57" t="s">
        <v>29</v>
      </c>
      <c r="T33" s="56">
        <v>20.689655172413794</v>
      </c>
      <c r="U33" s="41">
        <v>58</v>
      </c>
      <c r="AO33" s="4"/>
    </row>
    <row r="34" spans="1:41" ht="62.25" customHeight="1" x14ac:dyDescent="0.25">
      <c r="A34" s="22" t="s">
        <v>30</v>
      </c>
      <c r="B34" s="23">
        <v>26</v>
      </c>
      <c r="C34" s="15"/>
      <c r="D34" s="15"/>
      <c r="E34" s="15"/>
      <c r="F34" s="4"/>
      <c r="G34" s="4"/>
      <c r="H34" s="4"/>
      <c r="I34" s="4"/>
      <c r="J34" s="4"/>
      <c r="K34" s="4"/>
      <c r="S34" s="55" t="s">
        <v>30</v>
      </c>
      <c r="T34" s="56">
        <v>32.692307692307693</v>
      </c>
      <c r="U34" s="41">
        <v>52</v>
      </c>
      <c r="AO34" s="4"/>
    </row>
    <row r="35" spans="1:41" ht="58.5" customHeight="1" x14ac:dyDescent="0.25">
      <c r="A35" s="22" t="s">
        <v>31</v>
      </c>
      <c r="B35" s="23">
        <v>41</v>
      </c>
      <c r="C35" s="15"/>
      <c r="D35" s="15"/>
      <c r="E35" s="15"/>
      <c r="F35" s="4"/>
      <c r="G35" s="4"/>
      <c r="H35" s="4"/>
      <c r="I35" s="4"/>
      <c r="J35" s="4"/>
      <c r="K35" s="4"/>
      <c r="S35" s="55" t="s">
        <v>31</v>
      </c>
      <c r="T35" s="56">
        <v>78.94736842105263</v>
      </c>
      <c r="U35" s="41">
        <v>38</v>
      </c>
      <c r="AO35" s="4"/>
    </row>
    <row r="36" spans="1:41" ht="68.25" customHeight="1" x14ac:dyDescent="0.25">
      <c r="A36" s="22" t="s">
        <v>32</v>
      </c>
      <c r="B36" s="23">
        <v>50</v>
      </c>
      <c r="C36" s="15"/>
      <c r="D36" s="15"/>
      <c r="E36" s="15"/>
      <c r="F36" s="4"/>
      <c r="G36" s="4"/>
      <c r="H36" s="4"/>
      <c r="I36" s="4"/>
      <c r="J36" s="4"/>
      <c r="K36" s="4"/>
      <c r="S36" s="55" t="s">
        <v>32</v>
      </c>
      <c r="T36" s="56">
        <v>62.5</v>
      </c>
      <c r="U36" s="41">
        <v>40</v>
      </c>
      <c r="AO36" s="4"/>
    </row>
    <row r="37" spans="1:41" ht="60.75" customHeight="1" x14ac:dyDescent="0.25">
      <c r="A37" s="22" t="s">
        <v>33</v>
      </c>
      <c r="B37" s="23">
        <v>14</v>
      </c>
      <c r="C37" s="15"/>
      <c r="D37" s="15"/>
      <c r="E37" s="15"/>
      <c r="F37" s="4"/>
      <c r="G37" s="4"/>
      <c r="H37" s="4"/>
      <c r="I37" s="4"/>
      <c r="J37" s="4"/>
      <c r="K37" s="4"/>
      <c r="S37" s="55" t="s">
        <v>33</v>
      </c>
      <c r="T37" s="56">
        <v>33.333333333333336</v>
      </c>
      <c r="U37" s="41">
        <v>18</v>
      </c>
      <c r="AO37" s="4"/>
    </row>
    <row r="38" spans="1:41" x14ac:dyDescent="0.25">
      <c r="A38" s="16"/>
      <c r="B38" s="15"/>
      <c r="C38" s="15"/>
      <c r="D38" s="15"/>
      <c r="E38" s="15"/>
      <c r="F38" s="4"/>
      <c r="G38" s="4"/>
      <c r="H38" s="4"/>
      <c r="I38" s="4"/>
      <c r="J38" s="4"/>
      <c r="K38" s="4"/>
      <c r="AO38" s="4"/>
    </row>
    <row r="39" spans="1:41" x14ac:dyDescent="0.25">
      <c r="A39" s="4"/>
      <c r="B39" s="15"/>
      <c r="C39" s="15"/>
      <c r="D39" s="15"/>
      <c r="E39" s="15"/>
      <c r="F39" s="4"/>
      <c r="G39" s="4"/>
      <c r="H39" s="4"/>
      <c r="I39" s="4"/>
      <c r="J39" s="4"/>
      <c r="K39" s="4"/>
      <c r="AO39" s="4"/>
    </row>
    <row r="40" spans="1:41" x14ac:dyDescent="0.25">
      <c r="A40" s="16"/>
      <c r="B40" s="15"/>
      <c r="C40" s="15"/>
      <c r="D40" s="15"/>
      <c r="E40" s="15"/>
      <c r="F40" s="4"/>
      <c r="G40" s="4"/>
      <c r="H40" s="4"/>
      <c r="I40" s="4"/>
      <c r="J40" s="4"/>
      <c r="K40" s="4"/>
      <c r="AO40" s="4"/>
    </row>
    <row r="41" spans="1:41" x14ac:dyDescent="0.25">
      <c r="A41" s="16"/>
      <c r="B41" s="15"/>
      <c r="C41" s="15"/>
      <c r="D41" s="15"/>
      <c r="E41" s="15"/>
      <c r="F41" s="4"/>
      <c r="G41" s="4"/>
      <c r="H41" s="4"/>
      <c r="I41" s="4"/>
      <c r="J41" s="4"/>
      <c r="K41" s="4"/>
      <c r="AO41" s="4"/>
    </row>
    <row r="42" spans="1:41" x14ac:dyDescent="0.25">
      <c r="A42" s="16"/>
      <c r="B42" s="15"/>
      <c r="C42" s="15"/>
      <c r="D42" s="15"/>
      <c r="E42" s="15"/>
      <c r="F42" s="4"/>
      <c r="G42" s="4"/>
      <c r="H42" s="4"/>
      <c r="I42" s="4"/>
      <c r="J42" s="4"/>
      <c r="K42" s="4"/>
      <c r="AO42" s="4"/>
    </row>
    <row r="43" spans="1:41" x14ac:dyDescent="0.25">
      <c r="A43" s="4"/>
      <c r="B43" s="15"/>
      <c r="C43" s="15"/>
      <c r="D43" s="15"/>
      <c r="E43" s="15"/>
      <c r="F43" s="4"/>
      <c r="G43" s="4"/>
      <c r="H43" s="4"/>
      <c r="I43" s="4"/>
      <c r="J43" s="4"/>
      <c r="K43" s="4"/>
      <c r="AO43" s="4"/>
    </row>
    <row r="44" spans="1:41" x14ac:dyDescent="0.25">
      <c r="A44" s="16"/>
      <c r="B44" s="15"/>
      <c r="C44" s="15"/>
      <c r="D44" s="15"/>
      <c r="E44" s="15"/>
      <c r="F44" s="4"/>
      <c r="G44" s="4"/>
      <c r="H44" s="4"/>
      <c r="I44" s="4"/>
      <c r="J44" s="4"/>
      <c r="K44" s="4"/>
      <c r="AO44" s="4"/>
    </row>
    <row r="45" spans="1:41" x14ac:dyDescent="0.25">
      <c r="A45" s="16"/>
      <c r="B45" s="15"/>
      <c r="C45" s="15"/>
      <c r="D45" s="15"/>
      <c r="E45" s="15"/>
      <c r="F45" s="4"/>
      <c r="G45" s="4"/>
      <c r="H45" s="4"/>
      <c r="I45" s="4"/>
      <c r="J45" s="4"/>
      <c r="K45" s="4"/>
      <c r="AO45" s="4"/>
    </row>
    <row r="46" spans="1:41" x14ac:dyDescent="0.25">
      <c r="A46" s="16"/>
      <c r="B46" s="15"/>
      <c r="C46" s="15"/>
      <c r="D46" s="15"/>
      <c r="E46" s="15"/>
      <c r="F46" s="4"/>
      <c r="G46" s="4"/>
      <c r="H46" s="4"/>
      <c r="I46" s="4"/>
      <c r="J46" s="4"/>
      <c r="K46" s="4"/>
      <c r="AO46" s="4"/>
    </row>
    <row r="47" spans="1:41" x14ac:dyDescent="0.25">
      <c r="A47" s="4"/>
      <c r="B47" s="15"/>
      <c r="C47" s="15"/>
      <c r="D47" s="15"/>
      <c r="E47" s="15"/>
      <c r="F47" s="4"/>
      <c r="G47" s="4"/>
      <c r="H47" s="4"/>
      <c r="I47" s="4"/>
      <c r="J47" s="4"/>
      <c r="K47" s="4"/>
      <c r="AO47" s="4"/>
    </row>
    <row r="48" spans="1:41" x14ac:dyDescent="0.25">
      <c r="A48" s="16"/>
      <c r="B48" s="15"/>
      <c r="C48" s="15"/>
      <c r="D48" s="15"/>
      <c r="E48" s="15"/>
      <c r="F48" s="4"/>
      <c r="G48" s="4"/>
      <c r="H48" s="4"/>
      <c r="I48" s="4"/>
      <c r="J48" s="4"/>
      <c r="K48" s="4"/>
      <c r="AO48" s="4"/>
    </row>
    <row r="49" spans="1:41" x14ac:dyDescent="0.25">
      <c r="A49" s="16"/>
      <c r="B49" s="15"/>
      <c r="C49" s="15"/>
      <c r="D49" s="15"/>
      <c r="E49" s="15"/>
      <c r="F49" s="4"/>
      <c r="G49" s="4"/>
      <c r="H49" s="4"/>
      <c r="I49" s="4"/>
      <c r="J49" s="4"/>
      <c r="K49" s="4"/>
      <c r="AO49" s="4"/>
    </row>
    <row r="50" spans="1:41" x14ac:dyDescent="0.25">
      <c r="A50" s="16"/>
      <c r="B50" s="15"/>
      <c r="C50" s="15"/>
      <c r="D50" s="15"/>
      <c r="E50" s="15"/>
      <c r="F50" s="4"/>
      <c r="G50" s="4"/>
      <c r="H50" s="4"/>
      <c r="I50" s="4"/>
      <c r="J50" s="4"/>
      <c r="K50" s="4"/>
      <c r="AO50" s="4"/>
    </row>
    <row r="51" spans="1:4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AO51" s="4"/>
    </row>
    <row r="52" spans="1:4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AO52" s="4"/>
    </row>
    <row r="53" spans="1:4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AO53" s="4"/>
    </row>
    <row r="54" spans="1:4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AO54" s="4"/>
    </row>
    <row r="55" spans="1:4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AO55" s="4"/>
    </row>
    <row r="56" spans="1:4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AO56" s="4"/>
    </row>
    <row r="57" spans="1:4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AO57" s="4"/>
    </row>
    <row r="58" spans="1:4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AO58" s="4"/>
    </row>
    <row r="59" spans="1:4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AO59" s="4"/>
    </row>
    <row r="60" spans="1:4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AO60" s="4"/>
    </row>
    <row r="61" spans="1:4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AO61" s="4"/>
    </row>
    <row r="62" spans="1:4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AO62" s="4"/>
    </row>
    <row r="63" spans="1:4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AO63" s="4"/>
    </row>
    <row r="64" spans="1:4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AO64" s="4"/>
    </row>
    <row r="65" spans="1:4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AO65" s="4"/>
    </row>
    <row r="66" spans="1:4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AO66" s="4"/>
    </row>
    <row r="67" spans="1:4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AO67" s="4"/>
    </row>
    <row r="68" spans="1:4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AO68" s="4"/>
    </row>
    <row r="69" spans="1:4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AO69" s="4"/>
    </row>
    <row r="70" spans="1:4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AO70" s="4"/>
    </row>
    <row r="71" spans="1:4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AO71" s="4"/>
    </row>
    <row r="72" spans="1:4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AO72" s="4"/>
    </row>
    <row r="73" spans="1:4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AO73" s="4"/>
    </row>
    <row r="74" spans="1:4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AO74" s="4"/>
    </row>
    <row r="75" spans="1:4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AO75" s="4"/>
    </row>
    <row r="76" spans="1:4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AO76" s="4"/>
    </row>
    <row r="77" spans="1:4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AO77" s="4"/>
    </row>
    <row r="78" spans="1:4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AO78" s="4"/>
    </row>
    <row r="79" spans="1:4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AO79" s="4"/>
    </row>
    <row r="80" spans="1:4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AO80" s="4"/>
    </row>
    <row r="81" spans="1:4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AO81" s="4"/>
    </row>
    <row r="82" spans="1:4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AO82" s="4"/>
    </row>
    <row r="83" spans="1:4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AO83" s="4"/>
    </row>
    <row r="84" spans="1:4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AO84" s="4"/>
    </row>
    <row r="85" spans="1:4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AO85" s="4"/>
    </row>
    <row r="86" spans="1:4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AO86" s="4"/>
    </row>
    <row r="87" spans="1:4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AO87" s="4"/>
    </row>
    <row r="88" spans="1:4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AO88" s="4"/>
    </row>
    <row r="89" spans="1:4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AO89" s="4"/>
    </row>
    <row r="90" spans="1:4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AO90" s="4"/>
    </row>
    <row r="91" spans="1:4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AO91" s="4"/>
    </row>
    <row r="92" spans="1:4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AO92" s="4"/>
    </row>
    <row r="93" spans="1:4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AO93" s="4"/>
    </row>
    <row r="94" spans="1:4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AO94" s="4"/>
    </row>
    <row r="95" spans="1:4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AO95" s="4"/>
    </row>
    <row r="96" spans="1:4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AO96" s="4"/>
    </row>
    <row r="97" spans="1:4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AO97" s="4"/>
    </row>
    <row r="98" spans="1:4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AO98" s="4"/>
    </row>
    <row r="99" spans="1:4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AO99" s="4"/>
    </row>
    <row r="100" spans="1:4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AO100" s="4"/>
    </row>
    <row r="101" spans="1:4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AO101" s="4"/>
    </row>
    <row r="102" spans="1:4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AO102" s="4"/>
    </row>
    <row r="103" spans="1:4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AO103" s="4"/>
    </row>
    <row r="104" spans="1:4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AO104" s="4"/>
    </row>
    <row r="105" spans="1:4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AO105" s="4"/>
    </row>
    <row r="106" spans="1:41" x14ac:dyDescent="0.25">
      <c r="AO106" s="4"/>
    </row>
    <row r="107" spans="1:41" x14ac:dyDescent="0.25">
      <c r="AO107" s="4"/>
    </row>
    <row r="108" spans="1:41" x14ac:dyDescent="0.25">
      <c r="AO108" s="4"/>
    </row>
    <row r="109" spans="1:41" x14ac:dyDescent="0.25">
      <c r="AO109" s="4"/>
    </row>
    <row r="110" spans="1:41" x14ac:dyDescent="0.25">
      <c r="AO110" s="4"/>
    </row>
    <row r="111" spans="1:41" x14ac:dyDescent="0.25">
      <c r="AO111" s="4"/>
    </row>
    <row r="112" spans="1:41" x14ac:dyDescent="0.25">
      <c r="AO112" s="4"/>
    </row>
    <row r="113" spans="41:41" x14ac:dyDescent="0.25">
      <c r="AO113" s="4"/>
    </row>
    <row r="114" spans="41:41" x14ac:dyDescent="0.25">
      <c r="AO114" s="4"/>
    </row>
    <row r="115" spans="41:41" x14ac:dyDescent="0.25">
      <c r="AO115" s="4"/>
    </row>
    <row r="116" spans="41:41" x14ac:dyDescent="0.25">
      <c r="AO116" s="4"/>
    </row>
    <row r="117" spans="41:41" x14ac:dyDescent="0.25">
      <c r="AO117" s="4"/>
    </row>
    <row r="118" spans="41:41" x14ac:dyDescent="0.25">
      <c r="AO118" s="4"/>
    </row>
    <row r="119" spans="41:41" x14ac:dyDescent="0.25">
      <c r="AO119" s="4"/>
    </row>
    <row r="120" spans="41:41" x14ac:dyDescent="0.25">
      <c r="AO120" s="4"/>
    </row>
    <row r="121" spans="41:41" x14ac:dyDescent="0.25">
      <c r="AO121" s="4"/>
    </row>
    <row r="122" spans="41:41" x14ac:dyDescent="0.25">
      <c r="AO122" s="4"/>
    </row>
    <row r="123" spans="41:41" x14ac:dyDescent="0.25">
      <c r="AO123" s="4"/>
    </row>
    <row r="124" spans="41:41" x14ac:dyDescent="0.25">
      <c r="AO124" s="4"/>
    </row>
    <row r="125" spans="41:41" x14ac:dyDescent="0.25">
      <c r="AO125" s="4"/>
    </row>
    <row r="126" spans="41:41" x14ac:dyDescent="0.25">
      <c r="AO126" s="4"/>
    </row>
    <row r="127" spans="41:41" x14ac:dyDescent="0.25">
      <c r="AO127" s="4"/>
    </row>
    <row r="128" spans="41:41" x14ac:dyDescent="0.25">
      <c r="AO128" s="4"/>
    </row>
    <row r="129" spans="41:41" x14ac:dyDescent="0.25">
      <c r="AO129" s="4"/>
    </row>
    <row r="130" spans="41:41" x14ac:dyDescent="0.25">
      <c r="AO130" s="4"/>
    </row>
    <row r="131" spans="41:41" x14ac:dyDescent="0.25">
      <c r="AO131" s="4"/>
    </row>
    <row r="132" spans="41:41" x14ac:dyDescent="0.25">
      <c r="AO132" s="4"/>
    </row>
    <row r="133" spans="41:41" x14ac:dyDescent="0.25">
      <c r="AO133" s="4"/>
    </row>
    <row r="134" spans="41:41" x14ac:dyDescent="0.25">
      <c r="AO134" s="4"/>
    </row>
    <row r="135" spans="41:41" x14ac:dyDescent="0.25">
      <c r="AO135" s="4"/>
    </row>
    <row r="136" spans="41:41" x14ac:dyDescent="0.25">
      <c r="AO136" s="4"/>
    </row>
    <row r="137" spans="41:41" x14ac:dyDescent="0.25">
      <c r="AO137" s="4"/>
    </row>
    <row r="138" spans="41:41" x14ac:dyDescent="0.25">
      <c r="AO138" s="4"/>
    </row>
    <row r="139" spans="41:41" x14ac:dyDescent="0.25">
      <c r="AO139" s="4"/>
    </row>
    <row r="140" spans="41:41" x14ac:dyDescent="0.25">
      <c r="AO140" s="4"/>
    </row>
    <row r="141" spans="41:41" x14ac:dyDescent="0.25">
      <c r="AO141" s="4"/>
    </row>
    <row r="142" spans="41:41" x14ac:dyDescent="0.25">
      <c r="AO142" s="4"/>
    </row>
    <row r="143" spans="41:41" x14ac:dyDescent="0.25">
      <c r="AO143" s="4"/>
    </row>
    <row r="144" spans="41:41" x14ac:dyDescent="0.25">
      <c r="AO144" s="4"/>
    </row>
    <row r="145" spans="41:41" x14ac:dyDescent="0.25">
      <c r="AO145" s="4"/>
    </row>
    <row r="146" spans="41:41" x14ac:dyDescent="0.25">
      <c r="AO146" s="4"/>
    </row>
    <row r="147" spans="41:41" x14ac:dyDescent="0.25">
      <c r="AO147" s="4"/>
    </row>
    <row r="148" spans="41:41" x14ac:dyDescent="0.25">
      <c r="AO148" s="4"/>
    </row>
    <row r="149" spans="41:41" x14ac:dyDescent="0.25">
      <c r="AO149" s="4"/>
    </row>
    <row r="150" spans="41:41" x14ac:dyDescent="0.25">
      <c r="AO150" s="4"/>
    </row>
    <row r="151" spans="41:41" x14ac:dyDescent="0.25">
      <c r="AO151" s="4"/>
    </row>
    <row r="152" spans="41:41" x14ac:dyDescent="0.25">
      <c r="AO152" s="4"/>
    </row>
    <row r="153" spans="41:41" x14ac:dyDescent="0.25">
      <c r="AO153" s="4"/>
    </row>
    <row r="154" spans="41:41" x14ac:dyDescent="0.25">
      <c r="AO154" s="4"/>
    </row>
    <row r="155" spans="41:41" x14ac:dyDescent="0.25">
      <c r="AO155" s="4"/>
    </row>
    <row r="156" spans="41:41" x14ac:dyDescent="0.25">
      <c r="AO156" s="4"/>
    </row>
    <row r="157" spans="41:41" x14ac:dyDescent="0.25">
      <c r="AO157" s="4"/>
    </row>
    <row r="158" spans="41:41" x14ac:dyDescent="0.25">
      <c r="AO158" s="4"/>
    </row>
    <row r="159" spans="41:41" x14ac:dyDescent="0.25">
      <c r="AO159" s="4"/>
    </row>
    <row r="160" spans="41:41" x14ac:dyDescent="0.25">
      <c r="AO160" s="4"/>
    </row>
    <row r="161" spans="41:41" x14ac:dyDescent="0.25">
      <c r="AO161" s="4"/>
    </row>
    <row r="162" spans="41:41" x14ac:dyDescent="0.25">
      <c r="AO162" s="4"/>
    </row>
    <row r="163" spans="41:41" x14ac:dyDescent="0.25">
      <c r="AO163" s="4"/>
    </row>
    <row r="164" spans="41:41" x14ac:dyDescent="0.25">
      <c r="AO164" s="4"/>
    </row>
    <row r="165" spans="41:41" x14ac:dyDescent="0.25">
      <c r="AO165" s="4"/>
    </row>
    <row r="166" spans="41:41" x14ac:dyDescent="0.25">
      <c r="AO166" s="4"/>
    </row>
    <row r="167" spans="41:41" x14ac:dyDescent="0.25">
      <c r="AO167" s="4"/>
    </row>
    <row r="168" spans="41:41" x14ac:dyDescent="0.25">
      <c r="AO168" s="4"/>
    </row>
    <row r="169" spans="41:41" x14ac:dyDescent="0.25">
      <c r="AO169" s="4"/>
    </row>
    <row r="170" spans="41:41" x14ac:dyDescent="0.25">
      <c r="AO170" s="4"/>
    </row>
    <row r="171" spans="41:41" x14ac:dyDescent="0.25">
      <c r="AO171" s="4"/>
    </row>
    <row r="172" spans="41:41" x14ac:dyDescent="0.25">
      <c r="AO172" s="4"/>
    </row>
    <row r="173" spans="41:41" x14ac:dyDescent="0.25">
      <c r="AO173" s="4"/>
    </row>
    <row r="174" spans="41:41" x14ac:dyDescent="0.25">
      <c r="AO174" s="4"/>
    </row>
    <row r="175" spans="41:41" x14ac:dyDescent="0.25">
      <c r="AO175" s="4"/>
    </row>
    <row r="176" spans="41:41" x14ac:dyDescent="0.25">
      <c r="AO176" s="4"/>
    </row>
    <row r="177" spans="41:41" x14ac:dyDescent="0.25">
      <c r="AO177" s="4"/>
    </row>
    <row r="178" spans="41:41" x14ac:dyDescent="0.25">
      <c r="AO178" s="4"/>
    </row>
    <row r="179" spans="41:41" x14ac:dyDescent="0.25">
      <c r="AO179" s="4"/>
    </row>
    <row r="180" spans="41:41" x14ac:dyDescent="0.25">
      <c r="AO180" s="4"/>
    </row>
    <row r="181" spans="41:41" x14ac:dyDescent="0.25">
      <c r="AO181" s="4"/>
    </row>
    <row r="182" spans="41:41" x14ac:dyDescent="0.25">
      <c r="AO182" s="4"/>
    </row>
    <row r="183" spans="41:41" x14ac:dyDescent="0.25">
      <c r="AO183" s="4"/>
    </row>
    <row r="184" spans="41:41" x14ac:dyDescent="0.25">
      <c r="AO184" s="4"/>
    </row>
    <row r="185" spans="41:41" x14ac:dyDescent="0.25">
      <c r="AO185" s="4"/>
    </row>
    <row r="186" spans="41:41" x14ac:dyDescent="0.25">
      <c r="AO186" s="4"/>
    </row>
    <row r="187" spans="41:41" x14ac:dyDescent="0.25">
      <c r="AO187" s="4"/>
    </row>
    <row r="188" spans="41:41" x14ac:dyDescent="0.25">
      <c r="AO188" s="4"/>
    </row>
    <row r="189" spans="41:41" x14ac:dyDescent="0.25">
      <c r="AO189" s="4"/>
    </row>
    <row r="190" spans="41:41" x14ac:dyDescent="0.25">
      <c r="AO190" s="4"/>
    </row>
    <row r="191" spans="41:41" x14ac:dyDescent="0.25">
      <c r="AO191" s="4"/>
    </row>
    <row r="192" spans="41:41" x14ac:dyDescent="0.25">
      <c r="AO192" s="4"/>
    </row>
    <row r="193" spans="41:41" x14ac:dyDescent="0.25">
      <c r="AO193" s="4"/>
    </row>
    <row r="194" spans="41:41" x14ac:dyDescent="0.25">
      <c r="AO194" s="4"/>
    </row>
    <row r="195" spans="41:41" x14ac:dyDescent="0.25">
      <c r="AO195" s="4"/>
    </row>
    <row r="196" spans="41:41" x14ac:dyDescent="0.25">
      <c r="AO196" s="4"/>
    </row>
    <row r="197" spans="41:41" x14ac:dyDescent="0.25">
      <c r="AO197" s="4"/>
    </row>
    <row r="198" spans="41:41" x14ac:dyDescent="0.25">
      <c r="AO198" s="4"/>
    </row>
    <row r="199" spans="41:41" x14ac:dyDescent="0.25">
      <c r="AO199" s="4"/>
    </row>
    <row r="200" spans="41:41" x14ac:dyDescent="0.25">
      <c r="AO200" s="4"/>
    </row>
    <row r="201" spans="41:41" x14ac:dyDescent="0.25">
      <c r="AO201" s="4"/>
    </row>
    <row r="202" spans="41:41" x14ac:dyDescent="0.25">
      <c r="AO202" s="4"/>
    </row>
    <row r="203" spans="41:41" x14ac:dyDescent="0.25">
      <c r="AO203" s="4"/>
    </row>
    <row r="204" spans="41:41" x14ac:dyDescent="0.25">
      <c r="AO204" s="4"/>
    </row>
    <row r="205" spans="41:41" x14ac:dyDescent="0.25">
      <c r="AO205" s="4"/>
    </row>
    <row r="206" spans="41:41" x14ac:dyDescent="0.25">
      <c r="AO206" s="4"/>
    </row>
    <row r="207" spans="41:41" x14ac:dyDescent="0.25">
      <c r="AO207" s="4"/>
    </row>
    <row r="208" spans="41:41" x14ac:dyDescent="0.25">
      <c r="AO208" s="4"/>
    </row>
    <row r="209" spans="41:41" x14ac:dyDescent="0.25">
      <c r="AO209" s="4"/>
    </row>
    <row r="210" spans="41:41" x14ac:dyDescent="0.25">
      <c r="AO210" s="4"/>
    </row>
    <row r="211" spans="41:41" x14ac:dyDescent="0.25">
      <c r="AO211" s="4"/>
    </row>
    <row r="212" spans="41:41" x14ac:dyDescent="0.25">
      <c r="AO212" s="4"/>
    </row>
    <row r="213" spans="41:41" x14ac:dyDescent="0.25">
      <c r="AO213" s="4"/>
    </row>
    <row r="214" spans="41:41" x14ac:dyDescent="0.25">
      <c r="AO214" s="4"/>
    </row>
    <row r="215" spans="41:41" x14ac:dyDescent="0.25">
      <c r="AO215" s="4"/>
    </row>
    <row r="216" spans="41:41" x14ac:dyDescent="0.25">
      <c r="AO216" s="4"/>
    </row>
    <row r="217" spans="41:41" x14ac:dyDescent="0.25">
      <c r="AO217" s="4"/>
    </row>
    <row r="218" spans="41:41" x14ac:dyDescent="0.25">
      <c r="AO218" s="4"/>
    </row>
    <row r="219" spans="41:41" x14ac:dyDescent="0.25">
      <c r="AO219" s="4"/>
    </row>
    <row r="220" spans="41:41" x14ac:dyDescent="0.25">
      <c r="AO220" s="4"/>
    </row>
    <row r="221" spans="41:41" x14ac:dyDescent="0.25">
      <c r="AO221" s="4"/>
    </row>
    <row r="222" spans="41:41" x14ac:dyDescent="0.25">
      <c r="AO222" s="4"/>
    </row>
    <row r="223" spans="41:41" x14ac:dyDescent="0.25">
      <c r="AO223" s="4"/>
    </row>
    <row r="224" spans="41:41" x14ac:dyDescent="0.25">
      <c r="AO224" s="4"/>
    </row>
    <row r="225" spans="41:41" x14ac:dyDescent="0.25">
      <c r="AO225" s="4"/>
    </row>
    <row r="226" spans="41:41" x14ac:dyDescent="0.25">
      <c r="AO226" s="4"/>
    </row>
    <row r="227" spans="41:41" x14ac:dyDescent="0.25">
      <c r="AO227" s="4"/>
    </row>
    <row r="228" spans="41:41" x14ac:dyDescent="0.25">
      <c r="AO228" s="4"/>
    </row>
    <row r="229" spans="41:41" x14ac:dyDescent="0.25">
      <c r="AO229" s="4"/>
    </row>
    <row r="230" spans="41:41" x14ac:dyDescent="0.25">
      <c r="AO230" s="4"/>
    </row>
    <row r="231" spans="41:41" x14ac:dyDescent="0.25">
      <c r="AO231" s="4"/>
    </row>
    <row r="232" spans="41:41" x14ac:dyDescent="0.25">
      <c r="AO232" s="4"/>
    </row>
    <row r="233" spans="41:41" x14ac:dyDescent="0.25">
      <c r="AO233" s="4"/>
    </row>
    <row r="234" spans="41:41" x14ac:dyDescent="0.25">
      <c r="AO234" s="4"/>
    </row>
    <row r="235" spans="41:41" x14ac:dyDescent="0.25">
      <c r="AO235" s="4"/>
    </row>
    <row r="236" spans="41:41" x14ac:dyDescent="0.25">
      <c r="AO236" s="4"/>
    </row>
    <row r="237" spans="41:41" x14ac:dyDescent="0.25">
      <c r="AO237" s="4"/>
    </row>
    <row r="238" spans="41:41" x14ac:dyDescent="0.25">
      <c r="AO238" s="4"/>
    </row>
    <row r="239" spans="41:41" x14ac:dyDescent="0.25">
      <c r="AO239" s="4"/>
    </row>
    <row r="240" spans="41:41" x14ac:dyDescent="0.25">
      <c r="AO240" s="4"/>
    </row>
    <row r="241" spans="41:41" x14ac:dyDescent="0.25">
      <c r="AO241" s="4"/>
    </row>
    <row r="242" spans="41:41" x14ac:dyDescent="0.25">
      <c r="AO242" s="4"/>
    </row>
    <row r="243" spans="41:41" x14ac:dyDescent="0.25">
      <c r="AO243" s="4"/>
    </row>
    <row r="244" spans="41:41" x14ac:dyDescent="0.25">
      <c r="AO244" s="4"/>
    </row>
    <row r="245" spans="41:41" x14ac:dyDescent="0.25">
      <c r="AO245" s="4"/>
    </row>
    <row r="246" spans="41:41" x14ac:dyDescent="0.25">
      <c r="AO246" s="4"/>
    </row>
    <row r="247" spans="41:41" x14ac:dyDescent="0.25">
      <c r="AO247" s="4"/>
    </row>
    <row r="248" spans="41:41" x14ac:dyDescent="0.25">
      <c r="AO248" s="4"/>
    </row>
    <row r="249" spans="41:41" x14ac:dyDescent="0.25">
      <c r="AO249" s="4"/>
    </row>
    <row r="250" spans="41:41" x14ac:dyDescent="0.25">
      <c r="AO250" s="4"/>
    </row>
    <row r="251" spans="41:41" x14ac:dyDescent="0.25">
      <c r="AO251" s="4"/>
    </row>
    <row r="252" spans="41:41" x14ac:dyDescent="0.25">
      <c r="AO252" s="4"/>
    </row>
    <row r="253" spans="41:41" x14ac:dyDescent="0.25">
      <c r="AO253" s="4"/>
    </row>
    <row r="254" spans="41:41" x14ac:dyDescent="0.25">
      <c r="AO254" s="4"/>
    </row>
    <row r="255" spans="41:41" x14ac:dyDescent="0.25">
      <c r="AO255" s="4"/>
    </row>
    <row r="256" spans="41:41" x14ac:dyDescent="0.25">
      <c r="AO256" s="4"/>
    </row>
    <row r="257" spans="41:41" x14ac:dyDescent="0.25">
      <c r="AO257" s="4"/>
    </row>
    <row r="258" spans="41:41" x14ac:dyDescent="0.25">
      <c r="AO258" s="4"/>
    </row>
    <row r="259" spans="41:41" x14ac:dyDescent="0.25">
      <c r="AO259" s="4"/>
    </row>
    <row r="260" spans="41:41" x14ac:dyDescent="0.25">
      <c r="AO260" s="4"/>
    </row>
    <row r="261" spans="41:41" x14ac:dyDescent="0.25">
      <c r="AO261" s="4"/>
    </row>
    <row r="262" spans="41:41" x14ac:dyDescent="0.25">
      <c r="AO262" s="4"/>
    </row>
    <row r="263" spans="41:41" x14ac:dyDescent="0.25">
      <c r="AO263" s="4"/>
    </row>
    <row r="264" spans="41:41" x14ac:dyDescent="0.25">
      <c r="AO264" s="4"/>
    </row>
    <row r="265" spans="41:41" x14ac:dyDescent="0.25">
      <c r="AO265" s="4"/>
    </row>
    <row r="266" spans="41:41" x14ac:dyDescent="0.25">
      <c r="AO266" s="4"/>
    </row>
    <row r="267" spans="41:41" x14ac:dyDescent="0.25">
      <c r="AO267" s="4"/>
    </row>
    <row r="268" spans="41:41" x14ac:dyDescent="0.25">
      <c r="AO268" s="4"/>
    </row>
    <row r="269" spans="41:41" x14ac:dyDescent="0.25">
      <c r="AO269" s="4"/>
    </row>
    <row r="270" spans="41:41" x14ac:dyDescent="0.25">
      <c r="AO270" s="4"/>
    </row>
    <row r="271" spans="41:41" x14ac:dyDescent="0.25">
      <c r="AO271" s="4"/>
    </row>
    <row r="272" spans="41:41" x14ac:dyDescent="0.25">
      <c r="AO272" s="4"/>
    </row>
    <row r="273" spans="41:41" x14ac:dyDescent="0.25">
      <c r="AO273" s="4"/>
    </row>
    <row r="274" spans="41:41" x14ac:dyDescent="0.25">
      <c r="AO274" s="4"/>
    </row>
    <row r="275" spans="41:41" x14ac:dyDescent="0.25">
      <c r="AO275" s="4"/>
    </row>
    <row r="276" spans="41:41" x14ac:dyDescent="0.25">
      <c r="AO276" s="4"/>
    </row>
    <row r="277" spans="41:41" x14ac:dyDescent="0.25">
      <c r="AO277" s="4"/>
    </row>
    <row r="278" spans="41:41" x14ac:dyDescent="0.25">
      <c r="AO278" s="4"/>
    </row>
    <row r="279" spans="41:41" x14ac:dyDescent="0.25">
      <c r="AO279" s="4"/>
    </row>
    <row r="280" spans="41:41" x14ac:dyDescent="0.25">
      <c r="AO280" s="4"/>
    </row>
    <row r="281" spans="41:41" x14ac:dyDescent="0.25">
      <c r="AO281" s="4"/>
    </row>
    <row r="282" spans="41:41" x14ac:dyDescent="0.25">
      <c r="AO282" s="4"/>
    </row>
    <row r="283" spans="41:41" x14ac:dyDescent="0.25">
      <c r="AO283" s="4"/>
    </row>
    <row r="284" spans="41:41" x14ac:dyDescent="0.25">
      <c r="AO284" s="4"/>
    </row>
    <row r="285" spans="41:41" x14ac:dyDescent="0.25">
      <c r="AO285" s="4"/>
    </row>
    <row r="286" spans="41:41" x14ac:dyDescent="0.25">
      <c r="AO286" s="4"/>
    </row>
    <row r="287" spans="41:41" x14ac:dyDescent="0.25">
      <c r="AO287" s="4"/>
    </row>
    <row r="288" spans="41:41" x14ac:dyDescent="0.25">
      <c r="AO288" s="4"/>
    </row>
    <row r="289" spans="41:41" x14ac:dyDescent="0.25">
      <c r="AO289" s="4"/>
    </row>
    <row r="290" spans="41:41" x14ac:dyDescent="0.25">
      <c r="AO290" s="4"/>
    </row>
    <row r="291" spans="41:41" x14ac:dyDescent="0.25">
      <c r="AO291" s="4"/>
    </row>
    <row r="292" spans="41:41" x14ac:dyDescent="0.25">
      <c r="AO292" s="4"/>
    </row>
    <row r="293" spans="41:41" x14ac:dyDescent="0.25">
      <c r="AO293" s="4"/>
    </row>
    <row r="294" spans="41:41" x14ac:dyDescent="0.25">
      <c r="AO294" s="4"/>
    </row>
    <row r="295" spans="41:41" x14ac:dyDescent="0.25">
      <c r="AO295" s="4"/>
    </row>
    <row r="296" spans="41:41" x14ac:dyDescent="0.25">
      <c r="AO296" s="4"/>
    </row>
    <row r="297" spans="41:41" x14ac:dyDescent="0.25">
      <c r="AO297" s="4"/>
    </row>
    <row r="298" spans="41:41" x14ac:dyDescent="0.25">
      <c r="AO298" s="4"/>
    </row>
    <row r="299" spans="41:41" x14ac:dyDescent="0.25">
      <c r="AO299" s="4"/>
    </row>
    <row r="300" spans="41:41" x14ac:dyDescent="0.25">
      <c r="AO300" s="4"/>
    </row>
    <row r="301" spans="41:41" x14ac:dyDescent="0.25">
      <c r="AO301" s="4"/>
    </row>
    <row r="302" spans="41:41" x14ac:dyDescent="0.25">
      <c r="AO302" s="4"/>
    </row>
    <row r="303" spans="41:41" x14ac:dyDescent="0.25">
      <c r="AO303" s="4"/>
    </row>
    <row r="304" spans="41:41" x14ac:dyDescent="0.25">
      <c r="AO304" s="4"/>
    </row>
    <row r="305" spans="41:41" x14ac:dyDescent="0.25">
      <c r="AO305" s="4"/>
    </row>
    <row r="306" spans="41:41" x14ac:dyDescent="0.25">
      <c r="AO306" s="4"/>
    </row>
    <row r="307" spans="41:41" x14ac:dyDescent="0.25">
      <c r="AO307" s="4"/>
    </row>
    <row r="308" spans="41:41" x14ac:dyDescent="0.25">
      <c r="AO308" s="4"/>
    </row>
    <row r="309" spans="41:41" x14ac:dyDescent="0.25">
      <c r="AO309" s="4"/>
    </row>
    <row r="310" spans="41:41" x14ac:dyDescent="0.25">
      <c r="AO310" s="4"/>
    </row>
    <row r="311" spans="41:41" x14ac:dyDescent="0.25">
      <c r="AO311" s="4"/>
    </row>
    <row r="312" spans="41:41" x14ac:dyDescent="0.25">
      <c r="AO312" s="4"/>
    </row>
    <row r="313" spans="41:41" x14ac:dyDescent="0.25">
      <c r="AO313" s="4"/>
    </row>
    <row r="314" spans="41:41" x14ac:dyDescent="0.25">
      <c r="AO314" s="4"/>
    </row>
    <row r="315" spans="41:41" x14ac:dyDescent="0.25">
      <c r="AO315" s="4"/>
    </row>
    <row r="316" spans="41:41" x14ac:dyDescent="0.25">
      <c r="AO316" s="4"/>
    </row>
    <row r="317" spans="41:41" x14ac:dyDescent="0.25">
      <c r="AO317" s="4"/>
    </row>
    <row r="318" spans="41:41" x14ac:dyDescent="0.25">
      <c r="AO318" s="4"/>
    </row>
    <row r="319" spans="41:41" x14ac:dyDescent="0.25">
      <c r="AO319" s="4"/>
    </row>
    <row r="320" spans="41:41" x14ac:dyDescent="0.25">
      <c r="AO320" s="4"/>
    </row>
    <row r="321" spans="41:41" x14ac:dyDescent="0.25">
      <c r="AO321" s="4"/>
    </row>
    <row r="322" spans="41:41" x14ac:dyDescent="0.25">
      <c r="AO322" s="4"/>
    </row>
    <row r="323" spans="41:41" x14ac:dyDescent="0.25">
      <c r="AO323" s="4"/>
    </row>
    <row r="324" spans="41:41" x14ac:dyDescent="0.25">
      <c r="AO324" s="4"/>
    </row>
    <row r="325" spans="41:41" x14ac:dyDescent="0.25">
      <c r="AO325" s="4"/>
    </row>
    <row r="326" spans="41:41" x14ac:dyDescent="0.25">
      <c r="AO326" s="4"/>
    </row>
    <row r="327" spans="41:41" x14ac:dyDescent="0.25">
      <c r="AO327" s="4"/>
    </row>
    <row r="328" spans="41:41" x14ac:dyDescent="0.25">
      <c r="AO328" s="4"/>
    </row>
    <row r="329" spans="41:41" x14ac:dyDescent="0.25">
      <c r="AO329" s="4"/>
    </row>
    <row r="330" spans="41:41" x14ac:dyDescent="0.25">
      <c r="AO330" s="4"/>
    </row>
    <row r="331" spans="41:41" x14ac:dyDescent="0.25">
      <c r="AO331" s="4"/>
    </row>
    <row r="332" spans="41:41" x14ac:dyDescent="0.25">
      <c r="AO332" s="4"/>
    </row>
    <row r="333" spans="41:41" x14ac:dyDescent="0.25">
      <c r="AO333" s="4"/>
    </row>
    <row r="334" spans="41:41" x14ac:dyDescent="0.25">
      <c r="AO334" s="4"/>
    </row>
    <row r="335" spans="41:41" x14ac:dyDescent="0.25">
      <c r="AO335" s="4"/>
    </row>
    <row r="336" spans="41:41" x14ac:dyDescent="0.25">
      <c r="AO336" s="4"/>
    </row>
    <row r="337" spans="41:41" x14ac:dyDescent="0.25">
      <c r="AO337" s="4"/>
    </row>
    <row r="338" spans="41:41" x14ac:dyDescent="0.25">
      <c r="AO338" s="4"/>
    </row>
    <row r="339" spans="41:41" x14ac:dyDescent="0.25">
      <c r="AO339" s="4"/>
    </row>
    <row r="340" spans="41:41" x14ac:dyDescent="0.25">
      <c r="AO340" s="4"/>
    </row>
    <row r="341" spans="41:41" x14ac:dyDescent="0.25">
      <c r="AO341" s="4"/>
    </row>
    <row r="342" spans="41:41" x14ac:dyDescent="0.25">
      <c r="AO342" s="4"/>
    </row>
    <row r="343" spans="41:41" x14ac:dyDescent="0.25">
      <c r="AO343" s="4"/>
    </row>
    <row r="344" spans="41:41" x14ac:dyDescent="0.25">
      <c r="AO344" s="4"/>
    </row>
    <row r="345" spans="41:41" x14ac:dyDescent="0.25">
      <c r="AO345" s="4"/>
    </row>
    <row r="346" spans="41:41" x14ac:dyDescent="0.25">
      <c r="AO346" s="4"/>
    </row>
    <row r="347" spans="41:41" x14ac:dyDescent="0.25">
      <c r="AO347" s="4"/>
    </row>
    <row r="348" spans="41:41" x14ac:dyDescent="0.25">
      <c r="AO348" s="4"/>
    </row>
    <row r="349" spans="41:41" x14ac:dyDescent="0.25">
      <c r="AO349" s="4"/>
    </row>
    <row r="350" spans="41:41" x14ac:dyDescent="0.25">
      <c r="AO350" s="4"/>
    </row>
    <row r="351" spans="41:41" x14ac:dyDescent="0.25">
      <c r="AO351" s="4"/>
    </row>
    <row r="352" spans="41:41" x14ac:dyDescent="0.25">
      <c r="AO352" s="4"/>
    </row>
    <row r="353" spans="41:41" x14ac:dyDescent="0.25">
      <c r="AO353" s="4"/>
    </row>
    <row r="354" spans="41:41" x14ac:dyDescent="0.25">
      <c r="AO354" s="4"/>
    </row>
    <row r="355" spans="41:41" x14ac:dyDescent="0.25">
      <c r="AO355" s="4"/>
    </row>
    <row r="356" spans="41:41" x14ac:dyDescent="0.25">
      <c r="AO356" s="4"/>
    </row>
    <row r="357" spans="41:41" x14ac:dyDescent="0.25">
      <c r="AO357" s="4"/>
    </row>
    <row r="358" spans="41:41" x14ac:dyDescent="0.25">
      <c r="AO358" s="4"/>
    </row>
    <row r="359" spans="41:41" x14ac:dyDescent="0.25">
      <c r="AO359" s="4"/>
    </row>
    <row r="360" spans="41:41" x14ac:dyDescent="0.25">
      <c r="AO360" s="4"/>
    </row>
    <row r="361" spans="41:41" x14ac:dyDescent="0.25">
      <c r="AO361" s="4"/>
    </row>
    <row r="362" spans="41:41" x14ac:dyDescent="0.25">
      <c r="AO362" s="4"/>
    </row>
    <row r="363" spans="41:41" x14ac:dyDescent="0.25">
      <c r="AO363" s="4"/>
    </row>
    <row r="364" spans="41:41" x14ac:dyDescent="0.25">
      <c r="AO364" s="4"/>
    </row>
    <row r="365" spans="41:41" x14ac:dyDescent="0.25">
      <c r="AO365" s="4"/>
    </row>
    <row r="366" spans="41:41" x14ac:dyDescent="0.25">
      <c r="AO366" s="4"/>
    </row>
    <row r="367" spans="41:41" x14ac:dyDescent="0.25">
      <c r="AO367" s="4"/>
    </row>
    <row r="368" spans="41:41" x14ac:dyDescent="0.25">
      <c r="AO368" s="4"/>
    </row>
    <row r="369" spans="41:41" x14ac:dyDescent="0.25">
      <c r="AO369" s="4"/>
    </row>
    <row r="370" spans="41:41" x14ac:dyDescent="0.25">
      <c r="AO370" s="4"/>
    </row>
    <row r="371" spans="41:41" x14ac:dyDescent="0.25">
      <c r="AO371" s="4"/>
    </row>
    <row r="372" spans="41:41" x14ac:dyDescent="0.25">
      <c r="AO372" s="4"/>
    </row>
    <row r="373" spans="41:41" x14ac:dyDescent="0.25">
      <c r="AO373" s="4"/>
    </row>
    <row r="374" spans="41:41" x14ac:dyDescent="0.25">
      <c r="AO374" s="4"/>
    </row>
    <row r="375" spans="41:41" x14ac:dyDescent="0.25">
      <c r="AO375" s="4"/>
    </row>
    <row r="376" spans="41:41" x14ac:dyDescent="0.25">
      <c r="AO376" s="4"/>
    </row>
    <row r="377" spans="41:41" x14ac:dyDescent="0.25">
      <c r="AO377" s="4"/>
    </row>
    <row r="378" spans="41:41" x14ac:dyDescent="0.25">
      <c r="AO378" s="4"/>
    </row>
    <row r="379" spans="41:41" x14ac:dyDescent="0.25">
      <c r="AO379" s="4"/>
    </row>
    <row r="380" spans="41:41" x14ac:dyDescent="0.25">
      <c r="AO380" s="4"/>
    </row>
    <row r="381" spans="41:41" x14ac:dyDescent="0.25">
      <c r="AO381" s="4"/>
    </row>
    <row r="382" spans="41:41" x14ac:dyDescent="0.25">
      <c r="AO382" s="4"/>
    </row>
    <row r="383" spans="41:41" x14ac:dyDescent="0.25">
      <c r="AO383" s="4"/>
    </row>
    <row r="384" spans="41:41" x14ac:dyDescent="0.25">
      <c r="AO384" s="4"/>
    </row>
    <row r="385" spans="41:41" x14ac:dyDescent="0.25">
      <c r="AO385" s="4"/>
    </row>
    <row r="386" spans="41:41" x14ac:dyDescent="0.25">
      <c r="AO386" s="4"/>
    </row>
    <row r="387" spans="41:41" x14ac:dyDescent="0.25">
      <c r="AO387" s="4"/>
    </row>
    <row r="388" spans="41:41" x14ac:dyDescent="0.25">
      <c r="AO388" s="4"/>
    </row>
    <row r="389" spans="41:41" x14ac:dyDescent="0.25">
      <c r="AO389" s="4"/>
    </row>
    <row r="390" spans="41:41" x14ac:dyDescent="0.25">
      <c r="AO390" s="4"/>
    </row>
    <row r="391" spans="41:41" x14ac:dyDescent="0.25">
      <c r="AO391" s="4"/>
    </row>
    <row r="392" spans="41:41" x14ac:dyDescent="0.25">
      <c r="AO392" s="4"/>
    </row>
    <row r="393" spans="41:41" x14ac:dyDescent="0.25">
      <c r="AO393" s="4"/>
    </row>
    <row r="394" spans="41:41" x14ac:dyDescent="0.25">
      <c r="AO394" s="4"/>
    </row>
    <row r="395" spans="41:41" x14ac:dyDescent="0.25">
      <c r="AO395" s="4"/>
    </row>
    <row r="396" spans="41:41" x14ac:dyDescent="0.25">
      <c r="AO396" s="4"/>
    </row>
    <row r="397" spans="41:41" x14ac:dyDescent="0.25">
      <c r="AO397" s="4"/>
    </row>
    <row r="398" spans="41:41" x14ac:dyDescent="0.25">
      <c r="AO398" s="4"/>
    </row>
    <row r="399" spans="41:41" x14ac:dyDescent="0.25">
      <c r="AO399" s="4"/>
    </row>
    <row r="400" spans="41:41" x14ac:dyDescent="0.25">
      <c r="AO400" s="4"/>
    </row>
    <row r="401" spans="41:41" x14ac:dyDescent="0.25">
      <c r="AO401" s="4"/>
    </row>
    <row r="402" spans="41:41" x14ac:dyDescent="0.25">
      <c r="AO402" s="4"/>
    </row>
    <row r="403" spans="41:41" x14ac:dyDescent="0.25">
      <c r="AO403" s="4"/>
    </row>
    <row r="404" spans="41:41" x14ac:dyDescent="0.25">
      <c r="AO404" s="4"/>
    </row>
    <row r="405" spans="41:41" x14ac:dyDescent="0.25">
      <c r="AO405" s="4"/>
    </row>
    <row r="406" spans="41:41" x14ac:dyDescent="0.25">
      <c r="AO406" s="4"/>
    </row>
    <row r="407" spans="41:41" x14ac:dyDescent="0.25">
      <c r="AO407" s="4"/>
    </row>
    <row r="408" spans="41:41" x14ac:dyDescent="0.25">
      <c r="AO408" s="4"/>
    </row>
    <row r="409" spans="41:41" x14ac:dyDescent="0.25">
      <c r="AO409" s="4"/>
    </row>
    <row r="410" spans="41:41" x14ac:dyDescent="0.25">
      <c r="AO410" s="4"/>
    </row>
    <row r="411" spans="41:41" x14ac:dyDescent="0.25">
      <c r="AO411" s="4"/>
    </row>
    <row r="412" spans="41:41" x14ac:dyDescent="0.25">
      <c r="AO412" s="4"/>
    </row>
    <row r="413" spans="41:41" x14ac:dyDescent="0.25">
      <c r="AO413" s="4"/>
    </row>
    <row r="414" spans="41:41" x14ac:dyDescent="0.25">
      <c r="AO414" s="4"/>
    </row>
    <row r="415" spans="41:41" x14ac:dyDescent="0.25">
      <c r="AO415" s="4"/>
    </row>
    <row r="416" spans="41:41" x14ac:dyDescent="0.25">
      <c r="AO416" s="4"/>
    </row>
    <row r="417" spans="41:41" x14ac:dyDescent="0.25">
      <c r="AO417" s="4"/>
    </row>
    <row r="418" spans="41:41" x14ac:dyDescent="0.25">
      <c r="AO418" s="4"/>
    </row>
    <row r="419" spans="41:41" x14ac:dyDescent="0.25">
      <c r="AO419" s="4"/>
    </row>
    <row r="420" spans="41:41" x14ac:dyDescent="0.25">
      <c r="AO420" s="4"/>
    </row>
    <row r="421" spans="41:41" x14ac:dyDescent="0.25">
      <c r="AO421" s="4"/>
    </row>
    <row r="422" spans="41:41" x14ac:dyDescent="0.25">
      <c r="AO422" s="4"/>
    </row>
    <row r="423" spans="41:41" x14ac:dyDescent="0.25">
      <c r="AO423" s="4"/>
    </row>
    <row r="424" spans="41:41" x14ac:dyDescent="0.25">
      <c r="AO424" s="4"/>
    </row>
    <row r="425" spans="41:41" x14ac:dyDescent="0.25">
      <c r="AO425" s="4"/>
    </row>
    <row r="426" spans="41:41" x14ac:dyDescent="0.25">
      <c r="AO426" s="4"/>
    </row>
    <row r="427" spans="41:41" x14ac:dyDescent="0.25">
      <c r="AO427" s="4"/>
    </row>
    <row r="428" spans="41:41" x14ac:dyDescent="0.25">
      <c r="AO428" s="4"/>
    </row>
    <row r="429" spans="41:41" x14ac:dyDescent="0.25">
      <c r="AO429" s="4"/>
    </row>
    <row r="430" spans="41:41" x14ac:dyDescent="0.25">
      <c r="AO430" s="4"/>
    </row>
    <row r="431" spans="41:41" x14ac:dyDescent="0.25">
      <c r="AO431" s="4"/>
    </row>
    <row r="432" spans="41:41" x14ac:dyDescent="0.25">
      <c r="AO432" s="4"/>
    </row>
    <row r="433" spans="41:41" x14ac:dyDescent="0.25">
      <c r="AO433" s="4"/>
    </row>
    <row r="434" spans="41:41" x14ac:dyDescent="0.25">
      <c r="AO434" s="4"/>
    </row>
    <row r="435" spans="41:41" x14ac:dyDescent="0.25">
      <c r="AO435" s="4"/>
    </row>
    <row r="436" spans="41:41" x14ac:dyDescent="0.25">
      <c r="AO436" s="4"/>
    </row>
    <row r="437" spans="41:41" x14ac:dyDescent="0.25">
      <c r="AO437" s="4"/>
    </row>
    <row r="438" spans="41:41" x14ac:dyDescent="0.25">
      <c r="AO438" s="4"/>
    </row>
    <row r="439" spans="41:41" x14ac:dyDescent="0.25">
      <c r="AO439" s="4"/>
    </row>
    <row r="440" spans="41:41" x14ac:dyDescent="0.25">
      <c r="AO440" s="4"/>
    </row>
    <row r="441" spans="41:41" x14ac:dyDescent="0.25">
      <c r="AO441" s="4"/>
    </row>
    <row r="442" spans="41:41" x14ac:dyDescent="0.25">
      <c r="AO442" s="4"/>
    </row>
    <row r="443" spans="41:41" x14ac:dyDescent="0.25">
      <c r="AO443" s="4"/>
    </row>
    <row r="444" spans="41:41" x14ac:dyDescent="0.25">
      <c r="AO444" s="4"/>
    </row>
    <row r="445" spans="41:41" x14ac:dyDescent="0.25">
      <c r="AO445" s="4"/>
    </row>
    <row r="446" spans="41:41" x14ac:dyDescent="0.25">
      <c r="AO446" s="4"/>
    </row>
    <row r="447" spans="41:41" x14ac:dyDescent="0.25">
      <c r="AO447" s="4"/>
    </row>
    <row r="448" spans="41:41" x14ac:dyDescent="0.25">
      <c r="AO448" s="4"/>
    </row>
    <row r="449" spans="41:41" x14ac:dyDescent="0.25">
      <c r="AO449" s="4"/>
    </row>
    <row r="450" spans="41:41" x14ac:dyDescent="0.25">
      <c r="AO450" s="4"/>
    </row>
    <row r="451" spans="41:41" x14ac:dyDescent="0.25">
      <c r="AO451" s="4"/>
    </row>
    <row r="452" spans="41:41" x14ac:dyDescent="0.25">
      <c r="AO452" s="4"/>
    </row>
    <row r="453" spans="41:41" x14ac:dyDescent="0.25">
      <c r="AO453" s="4"/>
    </row>
    <row r="454" spans="41:41" x14ac:dyDescent="0.25">
      <c r="AO454" s="4"/>
    </row>
    <row r="455" spans="41:41" x14ac:dyDescent="0.25">
      <c r="AO455" s="4"/>
    </row>
    <row r="456" spans="41:41" x14ac:dyDescent="0.25">
      <c r="AO456" s="4"/>
    </row>
    <row r="457" spans="41:41" x14ac:dyDescent="0.25">
      <c r="AO457" s="4"/>
    </row>
    <row r="458" spans="41:41" x14ac:dyDescent="0.25">
      <c r="AO458" s="4"/>
    </row>
    <row r="459" spans="41:41" x14ac:dyDescent="0.25">
      <c r="AO459" s="4"/>
    </row>
    <row r="460" spans="41:41" x14ac:dyDescent="0.25">
      <c r="AO460" s="4"/>
    </row>
    <row r="461" spans="41:41" x14ac:dyDescent="0.25">
      <c r="AO461" s="4"/>
    </row>
    <row r="462" spans="41:41" x14ac:dyDescent="0.25">
      <c r="AO462" s="4"/>
    </row>
    <row r="463" spans="41:41" x14ac:dyDescent="0.25">
      <c r="AO463" s="4"/>
    </row>
    <row r="464" spans="41:41" x14ac:dyDescent="0.25">
      <c r="AO464" s="4"/>
    </row>
    <row r="465" spans="41:41" x14ac:dyDescent="0.25">
      <c r="AO465" s="4"/>
    </row>
    <row r="466" spans="41:41" x14ac:dyDescent="0.25">
      <c r="AO466" s="4"/>
    </row>
    <row r="467" spans="41:41" x14ac:dyDescent="0.25">
      <c r="AO467" s="4"/>
    </row>
    <row r="468" spans="41:41" x14ac:dyDescent="0.25">
      <c r="AO468" s="4"/>
    </row>
    <row r="469" spans="41:41" x14ac:dyDescent="0.25">
      <c r="AO469" s="4"/>
    </row>
    <row r="470" spans="41:41" x14ac:dyDescent="0.25">
      <c r="AO470" s="4"/>
    </row>
    <row r="471" spans="41:41" x14ac:dyDescent="0.25">
      <c r="AO471" s="4"/>
    </row>
    <row r="472" spans="41:41" x14ac:dyDescent="0.25">
      <c r="AO472" s="4"/>
    </row>
    <row r="473" spans="41:41" x14ac:dyDescent="0.25">
      <c r="AO473" s="4"/>
    </row>
    <row r="474" spans="41:41" x14ac:dyDescent="0.25">
      <c r="AO474" s="4"/>
    </row>
    <row r="475" spans="41:41" x14ac:dyDescent="0.25">
      <c r="AO475" s="4"/>
    </row>
    <row r="476" spans="41:41" x14ac:dyDescent="0.25">
      <c r="AO476" s="4"/>
    </row>
    <row r="477" spans="41:41" x14ac:dyDescent="0.25">
      <c r="AO477" s="4"/>
    </row>
    <row r="478" spans="41:41" x14ac:dyDescent="0.25">
      <c r="AO478" s="4"/>
    </row>
    <row r="479" spans="41:41" x14ac:dyDescent="0.25">
      <c r="AO479" s="4"/>
    </row>
    <row r="480" spans="41:41" x14ac:dyDescent="0.25">
      <c r="AO480" s="4"/>
    </row>
    <row r="481" spans="41:41" x14ac:dyDescent="0.25">
      <c r="AO481" s="4"/>
    </row>
    <row r="482" spans="41:41" x14ac:dyDescent="0.25">
      <c r="AO482" s="4"/>
    </row>
    <row r="483" spans="41:41" x14ac:dyDescent="0.25">
      <c r="AO483" s="4"/>
    </row>
    <row r="484" spans="41:41" x14ac:dyDescent="0.25">
      <c r="AO484" s="4"/>
    </row>
    <row r="485" spans="41:41" x14ac:dyDescent="0.25">
      <c r="AO485" s="4"/>
    </row>
    <row r="486" spans="41:41" x14ac:dyDescent="0.25">
      <c r="AO486" s="4"/>
    </row>
    <row r="487" spans="41:41" x14ac:dyDescent="0.25">
      <c r="AO487" s="4"/>
    </row>
    <row r="488" spans="41:41" x14ac:dyDescent="0.25">
      <c r="AO488" s="4"/>
    </row>
    <row r="489" spans="41:41" x14ac:dyDescent="0.25">
      <c r="AO489" s="4"/>
    </row>
    <row r="490" spans="41:41" x14ac:dyDescent="0.25">
      <c r="AO490" s="4"/>
    </row>
    <row r="491" spans="41:41" x14ac:dyDescent="0.25">
      <c r="AO491" s="4"/>
    </row>
    <row r="492" spans="41:41" x14ac:dyDescent="0.25">
      <c r="AO492" s="4"/>
    </row>
    <row r="493" spans="41:41" x14ac:dyDescent="0.25">
      <c r="AO493" s="4"/>
    </row>
    <row r="494" spans="41:41" x14ac:dyDescent="0.25">
      <c r="AO494" s="4"/>
    </row>
    <row r="495" spans="41:41" x14ac:dyDescent="0.25">
      <c r="AO495" s="4"/>
    </row>
    <row r="496" spans="41:41" x14ac:dyDescent="0.25">
      <c r="AO496" s="4"/>
    </row>
    <row r="497" spans="41:41" x14ac:dyDescent="0.25">
      <c r="AO497" s="4"/>
    </row>
    <row r="498" spans="41:41" x14ac:dyDescent="0.25">
      <c r="AO498" s="4"/>
    </row>
    <row r="499" spans="41:41" x14ac:dyDescent="0.25">
      <c r="AO499" s="4"/>
    </row>
    <row r="500" spans="41:41" x14ac:dyDescent="0.25">
      <c r="AO500" s="4"/>
    </row>
    <row r="501" spans="41:41" x14ac:dyDescent="0.25">
      <c r="AO501" s="4"/>
    </row>
    <row r="502" spans="41:41" x14ac:dyDescent="0.25">
      <c r="AO502" s="4"/>
    </row>
    <row r="503" spans="41:41" x14ac:dyDescent="0.25">
      <c r="AO503" s="4"/>
    </row>
    <row r="504" spans="41:41" x14ac:dyDescent="0.25">
      <c r="AO504" s="4"/>
    </row>
    <row r="505" spans="41:41" x14ac:dyDescent="0.25">
      <c r="AO505" s="4"/>
    </row>
    <row r="506" spans="41:41" x14ac:dyDescent="0.25">
      <c r="AO506" s="4"/>
    </row>
    <row r="507" spans="41:41" x14ac:dyDescent="0.25">
      <c r="AO507" s="4"/>
    </row>
    <row r="508" spans="41:41" x14ac:dyDescent="0.25">
      <c r="AO508" s="4"/>
    </row>
    <row r="509" spans="41:41" x14ac:dyDescent="0.25">
      <c r="AO509" s="4"/>
    </row>
    <row r="510" spans="41:41" x14ac:dyDescent="0.25">
      <c r="AO510" s="4"/>
    </row>
    <row r="511" spans="41:41" x14ac:dyDescent="0.25">
      <c r="AO511" s="4"/>
    </row>
    <row r="512" spans="41:41" x14ac:dyDescent="0.25">
      <c r="AO512" s="4"/>
    </row>
    <row r="513" spans="41:41" x14ac:dyDescent="0.25">
      <c r="AO513" s="4"/>
    </row>
    <row r="514" spans="41:41" x14ac:dyDescent="0.25">
      <c r="AO514" s="4"/>
    </row>
    <row r="515" spans="41:41" x14ac:dyDescent="0.25">
      <c r="AO515" s="4"/>
    </row>
    <row r="516" spans="41:41" x14ac:dyDescent="0.25">
      <c r="AO516" s="4"/>
    </row>
    <row r="517" spans="41:41" x14ac:dyDescent="0.25">
      <c r="AO517" s="4"/>
    </row>
    <row r="518" spans="41:41" x14ac:dyDescent="0.25">
      <c r="AO518" s="4"/>
    </row>
    <row r="519" spans="41:41" x14ac:dyDescent="0.25">
      <c r="AO519" s="4"/>
    </row>
    <row r="520" spans="41:41" x14ac:dyDescent="0.25">
      <c r="AO520" s="4"/>
    </row>
    <row r="521" spans="41:41" x14ac:dyDescent="0.25">
      <c r="AO521" s="4"/>
    </row>
    <row r="522" spans="41:41" x14ac:dyDescent="0.25">
      <c r="AO522" s="4"/>
    </row>
    <row r="523" spans="41:41" x14ac:dyDescent="0.25">
      <c r="AO523" s="4"/>
    </row>
    <row r="524" spans="41:41" x14ac:dyDescent="0.25">
      <c r="AO524" s="4"/>
    </row>
    <row r="525" spans="41:41" x14ac:dyDescent="0.25">
      <c r="AO525" s="4"/>
    </row>
    <row r="526" spans="41:41" x14ac:dyDescent="0.25">
      <c r="AO526" s="4"/>
    </row>
    <row r="527" spans="41:41" x14ac:dyDescent="0.25">
      <c r="AO527" s="4"/>
    </row>
    <row r="528" spans="41:41" x14ac:dyDescent="0.25">
      <c r="AO528" s="4"/>
    </row>
    <row r="529" spans="41:41" x14ac:dyDescent="0.25">
      <c r="AO529" s="4"/>
    </row>
    <row r="530" spans="41:41" x14ac:dyDescent="0.25">
      <c r="AO530" s="4"/>
    </row>
    <row r="531" spans="41:41" x14ac:dyDescent="0.25">
      <c r="AO531" s="4"/>
    </row>
    <row r="532" spans="41:41" x14ac:dyDescent="0.25">
      <c r="AO532" s="4"/>
    </row>
    <row r="533" spans="41:41" x14ac:dyDescent="0.25">
      <c r="AO533" s="4"/>
    </row>
    <row r="534" spans="41:41" x14ac:dyDescent="0.25">
      <c r="AO534" s="4"/>
    </row>
    <row r="535" spans="41:41" x14ac:dyDescent="0.25">
      <c r="AO535" s="4"/>
    </row>
    <row r="536" spans="41:41" x14ac:dyDescent="0.25">
      <c r="AO536" s="4"/>
    </row>
    <row r="537" spans="41:41" x14ac:dyDescent="0.25">
      <c r="AO537" s="4"/>
    </row>
    <row r="538" spans="41:41" x14ac:dyDescent="0.25">
      <c r="AO538" s="4"/>
    </row>
    <row r="539" spans="41:41" x14ac:dyDescent="0.25">
      <c r="AO539" s="4"/>
    </row>
    <row r="540" spans="41:41" x14ac:dyDescent="0.25">
      <c r="AO540" s="4"/>
    </row>
    <row r="541" spans="41:41" x14ac:dyDescent="0.25">
      <c r="AO541" s="4"/>
    </row>
    <row r="542" spans="41:41" x14ac:dyDescent="0.25">
      <c r="AO542" s="4"/>
    </row>
    <row r="543" spans="41:41" x14ac:dyDescent="0.25">
      <c r="AO543" s="4"/>
    </row>
    <row r="544" spans="41:41" x14ac:dyDescent="0.25">
      <c r="AO544" s="4"/>
    </row>
    <row r="545" spans="41:41" x14ac:dyDescent="0.25">
      <c r="AO545" s="4"/>
    </row>
    <row r="546" spans="41:41" x14ac:dyDescent="0.25">
      <c r="AO546" s="4"/>
    </row>
    <row r="547" spans="41:41" x14ac:dyDescent="0.25">
      <c r="AO547" s="4"/>
    </row>
    <row r="548" spans="41:41" x14ac:dyDescent="0.25">
      <c r="AO548" s="4"/>
    </row>
    <row r="549" spans="41:41" x14ac:dyDescent="0.25">
      <c r="AO549" s="4"/>
    </row>
    <row r="550" spans="41:41" x14ac:dyDescent="0.25">
      <c r="AO550" s="4"/>
    </row>
    <row r="551" spans="41:41" x14ac:dyDescent="0.25">
      <c r="AO551" s="4"/>
    </row>
    <row r="552" spans="41:41" x14ac:dyDescent="0.25">
      <c r="AO552" s="4"/>
    </row>
    <row r="553" spans="41:41" x14ac:dyDescent="0.25">
      <c r="AO553" s="4"/>
    </row>
    <row r="554" spans="41:41" x14ac:dyDescent="0.25">
      <c r="AO554" s="4"/>
    </row>
    <row r="555" spans="41:41" x14ac:dyDescent="0.25">
      <c r="AO555" s="4"/>
    </row>
    <row r="556" spans="41:41" x14ac:dyDescent="0.25">
      <c r="AO556" s="4"/>
    </row>
    <row r="557" spans="41:41" x14ac:dyDescent="0.25">
      <c r="AO557" s="4"/>
    </row>
    <row r="558" spans="41:41" x14ac:dyDescent="0.25">
      <c r="AO558" s="4"/>
    </row>
    <row r="559" spans="41:41" x14ac:dyDescent="0.25">
      <c r="AO559" s="4"/>
    </row>
    <row r="560" spans="41:41" x14ac:dyDescent="0.25">
      <c r="AO560" s="4"/>
    </row>
    <row r="561" spans="41:41" x14ac:dyDescent="0.25">
      <c r="AO561" s="4"/>
    </row>
    <row r="562" spans="41:41" x14ac:dyDescent="0.25">
      <c r="AO562" s="4"/>
    </row>
    <row r="563" spans="41:41" x14ac:dyDescent="0.25">
      <c r="AO563" s="4"/>
    </row>
    <row r="564" spans="41:41" x14ac:dyDescent="0.25">
      <c r="AO564" s="4"/>
    </row>
    <row r="565" spans="41:41" x14ac:dyDescent="0.25">
      <c r="AO565" s="4"/>
    </row>
    <row r="566" spans="41:41" x14ac:dyDescent="0.25">
      <c r="AO566" s="4"/>
    </row>
    <row r="567" spans="41:41" x14ac:dyDescent="0.25">
      <c r="AO567" s="4"/>
    </row>
    <row r="568" spans="41:41" x14ac:dyDescent="0.25">
      <c r="AO568" s="4"/>
    </row>
    <row r="569" spans="41:41" x14ac:dyDescent="0.25">
      <c r="AO569" s="4"/>
    </row>
    <row r="570" spans="41:41" x14ac:dyDescent="0.25">
      <c r="AO570" s="4"/>
    </row>
    <row r="571" spans="41:41" x14ac:dyDescent="0.25">
      <c r="AO571" s="4"/>
    </row>
    <row r="572" spans="41:41" x14ac:dyDescent="0.25">
      <c r="AO572" s="4"/>
    </row>
    <row r="573" spans="41:41" x14ac:dyDescent="0.25">
      <c r="AO573" s="4"/>
    </row>
    <row r="574" spans="41:41" x14ac:dyDescent="0.25">
      <c r="AO574" s="4"/>
    </row>
    <row r="575" spans="41:41" x14ac:dyDescent="0.25">
      <c r="AO575" s="4"/>
    </row>
    <row r="576" spans="41:41" x14ac:dyDescent="0.25">
      <c r="AO576" s="4"/>
    </row>
    <row r="577" spans="41:41" x14ac:dyDescent="0.25">
      <c r="AO577" s="4"/>
    </row>
    <row r="578" spans="41:41" x14ac:dyDescent="0.25">
      <c r="AO578" s="4"/>
    </row>
    <row r="579" spans="41:41" x14ac:dyDescent="0.25">
      <c r="AO579" s="4"/>
    </row>
    <row r="580" spans="41:41" x14ac:dyDescent="0.25">
      <c r="AO580" s="4"/>
    </row>
    <row r="581" spans="41:41" x14ac:dyDescent="0.25">
      <c r="AO581" s="4"/>
    </row>
    <row r="582" spans="41:41" x14ac:dyDescent="0.25">
      <c r="AO582" s="4"/>
    </row>
    <row r="583" spans="41:41" x14ac:dyDescent="0.25">
      <c r="AO583" s="4"/>
    </row>
    <row r="584" spans="41:41" x14ac:dyDescent="0.25">
      <c r="AO584" s="4"/>
    </row>
    <row r="585" spans="41:41" x14ac:dyDescent="0.25">
      <c r="AO585" s="4"/>
    </row>
    <row r="586" spans="41:41" x14ac:dyDescent="0.25">
      <c r="AO586" s="4"/>
    </row>
    <row r="587" spans="41:41" x14ac:dyDescent="0.25">
      <c r="AO587" s="4"/>
    </row>
    <row r="588" spans="41:41" x14ac:dyDescent="0.25">
      <c r="AO588" s="4"/>
    </row>
    <row r="589" spans="41:41" x14ac:dyDescent="0.25">
      <c r="AO589" s="4"/>
    </row>
    <row r="590" spans="41:41" x14ac:dyDescent="0.25">
      <c r="AO590" s="4"/>
    </row>
    <row r="591" spans="41:41" x14ac:dyDescent="0.25">
      <c r="AO591" s="4"/>
    </row>
    <row r="592" spans="41:41" x14ac:dyDescent="0.25">
      <c r="AO592" s="4"/>
    </row>
    <row r="593" spans="41:41" x14ac:dyDescent="0.25">
      <c r="AO593" s="4"/>
    </row>
    <row r="594" spans="41:41" x14ac:dyDescent="0.25">
      <c r="AO594" s="4"/>
    </row>
    <row r="595" spans="41:41" x14ac:dyDescent="0.25">
      <c r="AO595" s="4"/>
    </row>
    <row r="596" spans="41:41" x14ac:dyDescent="0.25">
      <c r="AO596" s="4"/>
    </row>
    <row r="597" spans="41:41" x14ac:dyDescent="0.25">
      <c r="AO597" s="4"/>
    </row>
    <row r="598" spans="41:41" x14ac:dyDescent="0.25">
      <c r="AO598" s="4"/>
    </row>
    <row r="599" spans="41:41" x14ac:dyDescent="0.25">
      <c r="AO599" s="4"/>
    </row>
    <row r="600" spans="41:41" x14ac:dyDescent="0.25">
      <c r="AO600" s="4"/>
    </row>
    <row r="601" spans="41:41" x14ac:dyDescent="0.25">
      <c r="AO601" s="4"/>
    </row>
    <row r="602" spans="41:41" x14ac:dyDescent="0.25">
      <c r="AO602" s="4"/>
    </row>
    <row r="603" spans="41:41" x14ac:dyDescent="0.25">
      <c r="AO603" s="4"/>
    </row>
    <row r="604" spans="41:41" x14ac:dyDescent="0.25">
      <c r="AO604" s="4"/>
    </row>
    <row r="605" spans="41:41" x14ac:dyDescent="0.25">
      <c r="AO605" s="4"/>
    </row>
    <row r="606" spans="41:41" x14ac:dyDescent="0.25">
      <c r="AO606" s="4"/>
    </row>
    <row r="607" spans="41:41" x14ac:dyDescent="0.25">
      <c r="AO607" s="4"/>
    </row>
    <row r="608" spans="41:41" x14ac:dyDescent="0.25">
      <c r="AO608" s="4"/>
    </row>
    <row r="609" spans="41:41" x14ac:dyDescent="0.25">
      <c r="AO609" s="4"/>
    </row>
    <row r="610" spans="41:41" x14ac:dyDescent="0.25">
      <c r="AO610" s="4"/>
    </row>
    <row r="611" spans="41:41" x14ac:dyDescent="0.25">
      <c r="AO611" s="4"/>
    </row>
    <row r="612" spans="41:41" x14ac:dyDescent="0.25">
      <c r="AO612" s="4"/>
    </row>
    <row r="613" spans="41:41" x14ac:dyDescent="0.25">
      <c r="AO613" s="4"/>
    </row>
    <row r="614" spans="41:41" x14ac:dyDescent="0.25">
      <c r="AO614" s="4"/>
    </row>
    <row r="615" spans="41:41" x14ac:dyDescent="0.25">
      <c r="AO615" s="4"/>
    </row>
    <row r="616" spans="41:41" x14ac:dyDescent="0.25">
      <c r="AO616" s="4"/>
    </row>
    <row r="617" spans="41:41" x14ac:dyDescent="0.25">
      <c r="AO617" s="4"/>
    </row>
    <row r="618" spans="41:41" x14ac:dyDescent="0.25">
      <c r="AO618" s="4"/>
    </row>
    <row r="619" spans="41:41" x14ac:dyDescent="0.25">
      <c r="AO619" s="4"/>
    </row>
    <row r="620" spans="41:41" x14ac:dyDescent="0.25">
      <c r="AO620" s="4"/>
    </row>
    <row r="621" spans="41:41" x14ac:dyDescent="0.25">
      <c r="AO621" s="4"/>
    </row>
    <row r="622" spans="41:41" x14ac:dyDescent="0.25">
      <c r="AO622" s="4"/>
    </row>
    <row r="623" spans="41:41" x14ac:dyDescent="0.25">
      <c r="AO623" s="4"/>
    </row>
    <row r="624" spans="41:41" x14ac:dyDescent="0.25">
      <c r="AO624" s="4"/>
    </row>
    <row r="625" spans="41:41" x14ac:dyDescent="0.25">
      <c r="AO625" s="4"/>
    </row>
    <row r="626" spans="41:41" x14ac:dyDescent="0.25">
      <c r="AO626" s="4"/>
    </row>
    <row r="627" spans="41:41" x14ac:dyDescent="0.25">
      <c r="AO627" s="4"/>
    </row>
    <row r="628" spans="41:41" x14ac:dyDescent="0.25">
      <c r="AO628" s="4"/>
    </row>
    <row r="629" spans="41:41" x14ac:dyDescent="0.25">
      <c r="AO629" s="4"/>
    </row>
    <row r="630" spans="41:41" x14ac:dyDescent="0.25">
      <c r="AO630" s="4"/>
    </row>
    <row r="631" spans="41:41" x14ac:dyDescent="0.25">
      <c r="AO631" s="4"/>
    </row>
    <row r="632" spans="41:41" x14ac:dyDescent="0.25">
      <c r="AO632" s="4"/>
    </row>
    <row r="633" spans="41:41" x14ac:dyDescent="0.25">
      <c r="AO633" s="4"/>
    </row>
    <row r="634" spans="41:41" x14ac:dyDescent="0.25">
      <c r="AO634" s="4"/>
    </row>
    <row r="635" spans="41:41" x14ac:dyDescent="0.25">
      <c r="AO635" s="4"/>
    </row>
    <row r="636" spans="41:41" x14ac:dyDescent="0.25">
      <c r="AO636" s="4"/>
    </row>
    <row r="637" spans="41:41" x14ac:dyDescent="0.25">
      <c r="AO637" s="4"/>
    </row>
    <row r="638" spans="41:41" x14ac:dyDescent="0.25">
      <c r="AO638" s="4"/>
    </row>
    <row r="639" spans="41:41" x14ac:dyDescent="0.25">
      <c r="AO639" s="4"/>
    </row>
    <row r="640" spans="41:41" x14ac:dyDescent="0.25">
      <c r="AO640" s="4"/>
    </row>
    <row r="641" spans="41:41" x14ac:dyDescent="0.25">
      <c r="AO641" s="4"/>
    </row>
    <row r="642" spans="41:41" x14ac:dyDescent="0.25">
      <c r="AO642" s="4"/>
    </row>
    <row r="643" spans="41:41" x14ac:dyDescent="0.25">
      <c r="AO643" s="4"/>
    </row>
    <row r="644" spans="41:41" x14ac:dyDescent="0.25">
      <c r="AO644" s="4"/>
    </row>
    <row r="645" spans="41:41" x14ac:dyDescent="0.25">
      <c r="AO645" s="4"/>
    </row>
    <row r="646" spans="41:41" x14ac:dyDescent="0.25">
      <c r="AO646" s="4"/>
    </row>
    <row r="647" spans="41:41" x14ac:dyDescent="0.25">
      <c r="AO647" s="4"/>
    </row>
    <row r="648" spans="41:41" x14ac:dyDescent="0.25">
      <c r="AO648" s="4"/>
    </row>
    <row r="649" spans="41:41" x14ac:dyDescent="0.25">
      <c r="AO649" s="4"/>
    </row>
    <row r="650" spans="41:41" x14ac:dyDescent="0.25">
      <c r="AO650" s="4"/>
    </row>
    <row r="651" spans="41:41" x14ac:dyDescent="0.25">
      <c r="AO651" s="4"/>
    </row>
    <row r="652" spans="41:41" x14ac:dyDescent="0.25">
      <c r="AO652" s="4"/>
    </row>
    <row r="653" spans="41:41" x14ac:dyDescent="0.25">
      <c r="AO653" s="4"/>
    </row>
    <row r="654" spans="41:41" x14ac:dyDescent="0.25">
      <c r="AO654" s="4"/>
    </row>
    <row r="655" spans="41:41" x14ac:dyDescent="0.25">
      <c r="AO655" s="4"/>
    </row>
    <row r="656" spans="41:41" x14ac:dyDescent="0.25">
      <c r="AO656" s="4"/>
    </row>
    <row r="657" spans="41:41" x14ac:dyDescent="0.25">
      <c r="AO657" s="4"/>
    </row>
    <row r="658" spans="41:41" x14ac:dyDescent="0.25">
      <c r="AO658" s="4"/>
    </row>
    <row r="659" spans="41:41" x14ac:dyDescent="0.25">
      <c r="AO659" s="4"/>
    </row>
    <row r="660" spans="41:41" x14ac:dyDescent="0.25">
      <c r="AO660" s="4"/>
    </row>
    <row r="661" spans="41:41" x14ac:dyDescent="0.25">
      <c r="AO661" s="4"/>
    </row>
    <row r="662" spans="41:41" x14ac:dyDescent="0.25">
      <c r="AO662" s="4"/>
    </row>
    <row r="663" spans="41:41" x14ac:dyDescent="0.25">
      <c r="AO663" s="4"/>
    </row>
    <row r="664" spans="41:41" x14ac:dyDescent="0.25">
      <c r="AO664" s="4"/>
    </row>
    <row r="665" spans="41:41" x14ac:dyDescent="0.25">
      <c r="AO665" s="4"/>
    </row>
    <row r="666" spans="41:41" x14ac:dyDescent="0.25">
      <c r="AO666" s="4"/>
    </row>
    <row r="667" spans="41:41" x14ac:dyDescent="0.25">
      <c r="AO667" s="4"/>
    </row>
    <row r="668" spans="41:41" x14ac:dyDescent="0.25">
      <c r="AO668" s="4"/>
    </row>
    <row r="669" spans="41:41" x14ac:dyDescent="0.25">
      <c r="AO669" s="4"/>
    </row>
    <row r="670" spans="41:41" x14ac:dyDescent="0.25">
      <c r="AO670" s="4"/>
    </row>
    <row r="671" spans="41:41" x14ac:dyDescent="0.25">
      <c r="AO671" s="4"/>
    </row>
    <row r="672" spans="41:41" x14ac:dyDescent="0.25">
      <c r="AO672" s="4"/>
    </row>
    <row r="673" spans="41:41" x14ac:dyDescent="0.25">
      <c r="AO673" s="4"/>
    </row>
    <row r="674" spans="41:41" x14ac:dyDescent="0.25">
      <c r="AO674" s="4"/>
    </row>
    <row r="675" spans="41:41" x14ac:dyDescent="0.25">
      <c r="AO675" s="4"/>
    </row>
    <row r="676" spans="41:41" x14ac:dyDescent="0.25">
      <c r="AO676" s="4"/>
    </row>
    <row r="677" spans="41:41" x14ac:dyDescent="0.25">
      <c r="AO677" s="4"/>
    </row>
    <row r="678" spans="41:41" x14ac:dyDescent="0.25">
      <c r="AO678" s="4"/>
    </row>
    <row r="679" spans="41:41" x14ac:dyDescent="0.25">
      <c r="AO679" s="4"/>
    </row>
    <row r="680" spans="41:41" x14ac:dyDescent="0.25">
      <c r="AO680" s="4"/>
    </row>
    <row r="681" spans="41:41" x14ac:dyDescent="0.25">
      <c r="AO681" s="4"/>
    </row>
    <row r="682" spans="41:41" x14ac:dyDescent="0.25">
      <c r="AO682" s="4"/>
    </row>
    <row r="683" spans="41:41" x14ac:dyDescent="0.25">
      <c r="AO683" s="4"/>
    </row>
    <row r="684" spans="41:41" x14ac:dyDescent="0.25">
      <c r="AO684" s="4"/>
    </row>
    <row r="685" spans="41:41" x14ac:dyDescent="0.25">
      <c r="AO685" s="4"/>
    </row>
    <row r="686" spans="41:41" x14ac:dyDescent="0.25">
      <c r="AO686" s="4"/>
    </row>
    <row r="687" spans="41:41" x14ac:dyDescent="0.25">
      <c r="AO687" s="4"/>
    </row>
    <row r="688" spans="41:41" x14ac:dyDescent="0.25">
      <c r="AO688" s="4"/>
    </row>
    <row r="689" spans="41:41" x14ac:dyDescent="0.25">
      <c r="AO689" s="4"/>
    </row>
    <row r="690" spans="41:41" x14ac:dyDescent="0.25">
      <c r="AO690" s="4"/>
    </row>
    <row r="691" spans="41:41" x14ac:dyDescent="0.25">
      <c r="AO691" s="4"/>
    </row>
  </sheetData>
  <mergeCells count="100">
    <mergeCell ref="BQ1:BS1"/>
    <mergeCell ref="BO8:BP8"/>
    <mergeCell ref="BN7:BP7"/>
    <mergeCell ref="BE7:BG7"/>
    <mergeCell ref="BH7:BJ7"/>
    <mergeCell ref="BK8:BK9"/>
    <mergeCell ref="BE8:BE9"/>
    <mergeCell ref="BH8:BH9"/>
    <mergeCell ref="BN8:BN9"/>
    <mergeCell ref="BF8:BG8"/>
    <mergeCell ref="BI8:BJ8"/>
    <mergeCell ref="BL8:BM8"/>
    <mergeCell ref="BQ7:BS7"/>
    <mergeCell ref="BR8:BS8"/>
    <mergeCell ref="BQ8:BQ9"/>
    <mergeCell ref="BK7:BM7"/>
    <mergeCell ref="C7:E7"/>
    <mergeCell ref="C6:E6"/>
    <mergeCell ref="C8:C9"/>
    <mergeCell ref="AA8:AA9"/>
    <mergeCell ref="U7:W7"/>
    <mergeCell ref="X7:Z7"/>
    <mergeCell ref="AA7:AC7"/>
    <mergeCell ref="X8:X9"/>
    <mergeCell ref="F7:H7"/>
    <mergeCell ref="I7:K7"/>
    <mergeCell ref="L7:N7"/>
    <mergeCell ref="U8:U9"/>
    <mergeCell ref="V8:W8"/>
    <mergeCell ref="O8:O9"/>
    <mergeCell ref="O7:Q7"/>
    <mergeCell ref="S8:T8"/>
    <mergeCell ref="AT6:AT9"/>
    <mergeCell ref="AY7:BA7"/>
    <mergeCell ref="AM8:AM9"/>
    <mergeCell ref="AN8:AO8"/>
    <mergeCell ref="AR6:AR9"/>
    <mergeCell ref="R7:T7"/>
    <mergeCell ref="BC8:BD8"/>
    <mergeCell ref="AH8:AI8"/>
    <mergeCell ref="AY6:BV6"/>
    <mergeCell ref="AU7:AU9"/>
    <mergeCell ref="Y8:Z8"/>
    <mergeCell ref="AE8:AF8"/>
    <mergeCell ref="AZ8:BA8"/>
    <mergeCell ref="AD8:AD9"/>
    <mergeCell ref="AY8:AY9"/>
    <mergeCell ref="AP6:AP9"/>
    <mergeCell ref="AJ7:AL7"/>
    <mergeCell ref="AK8:AL8"/>
    <mergeCell ref="AJ8:AJ9"/>
    <mergeCell ref="AG7:AI7"/>
    <mergeCell ref="AU6:AX6"/>
    <mergeCell ref="AD7:AF7"/>
    <mergeCell ref="AR1:AX1"/>
    <mergeCell ref="AR2:AX2"/>
    <mergeCell ref="AR3:AX3"/>
    <mergeCell ref="AS6:AS9"/>
    <mergeCell ref="AV7:AV9"/>
    <mergeCell ref="AW7:AW9"/>
    <mergeCell ref="A4:BP4"/>
    <mergeCell ref="BB8:BB9"/>
    <mergeCell ref="AG8:AG9"/>
    <mergeCell ref="AM7:AO7"/>
    <mergeCell ref="A6:A9"/>
    <mergeCell ref="B6:B9"/>
    <mergeCell ref="F6:AO6"/>
    <mergeCell ref="AQ6:AQ9"/>
    <mergeCell ref="BJ3:BM3"/>
    <mergeCell ref="A25:M25"/>
    <mergeCell ref="P8:Q8"/>
    <mergeCell ref="R8:R9"/>
    <mergeCell ref="A22:M22"/>
    <mergeCell ref="A23:M23"/>
    <mergeCell ref="D8:E8"/>
    <mergeCell ref="A24:XFD24"/>
    <mergeCell ref="AX7:AX9"/>
    <mergeCell ref="F8:F9"/>
    <mergeCell ref="G8:H8"/>
    <mergeCell ref="I8:I9"/>
    <mergeCell ref="J8:K8"/>
    <mergeCell ref="L8:L9"/>
    <mergeCell ref="M8:N8"/>
    <mergeCell ref="BB7:BD7"/>
    <mergeCell ref="AB8:AC8"/>
    <mergeCell ref="CG6:CG9"/>
    <mergeCell ref="CF6:CF9"/>
    <mergeCell ref="CC7:CC9"/>
    <mergeCell ref="CD7:CD9"/>
    <mergeCell ref="CE7:CE9"/>
    <mergeCell ref="CB6:CE6"/>
    <mergeCell ref="CB7:CB9"/>
    <mergeCell ref="CA6:CA9"/>
    <mergeCell ref="BY6:BY9"/>
    <mergeCell ref="BZ6:BZ9"/>
    <mergeCell ref="BT7:BV7"/>
    <mergeCell ref="BT8:BT9"/>
    <mergeCell ref="BU8:BV8"/>
    <mergeCell ref="BW6:BW9"/>
    <mergeCell ref="BX6:BX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2023-11-07T05:55:00Z</dcterms:modified>
</cp:coreProperties>
</file>